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3lvia-my.sharepoint.com/personal/marius_martinsen_elvia_no/Documents/Arbeidsfiler/"/>
    </mc:Choice>
  </mc:AlternateContent>
  <xr:revisionPtr revIDLastSave="69" documentId="8_{C8DF88F3-A424-42A7-BF2C-0A569D57E217}" xr6:coauthVersionLast="47" xr6:coauthVersionMax="47" xr10:uidLastSave="{E7D5845C-1659-4F51-AAD3-13BDDD97E80C}"/>
  <workbookProtection workbookAlgorithmName="SHA-512" workbookHashValue="YykUuHMRs/1LYrHcDyUrD24si/6dfRqOb6fCtMt0dXDN/BJ896IwaQeBT880xxj0OSgENl7g29QpvGx/pK1duQ==" workbookSaltValue="MnEBcnAhNrVJwcO9YwnFOA==" workbookSpinCount="100000" lockStructure="1"/>
  <bookViews>
    <workbookView xWindow="-120" yWindow="-120" windowWidth="51840" windowHeight="21120" xr2:uid="{26924A13-E640-4189-B947-E37FE89C9586}"/>
  </bookViews>
  <sheets>
    <sheet name="Søk" sheetId="4" r:id="rId1"/>
    <sheet name="2026" sheetId="1" r:id="rId2"/>
    <sheet name="Kontrakter" sheetId="2" state="hidden" r:id="rId3"/>
    <sheet name="Ark1" sheetId="3" state="hidden" r:id="rId4"/>
  </sheets>
  <definedNames>
    <definedName name="_xlnm._FilterDatabase" localSheetId="1" hidden="1">'2026'!$A$1:$N$1324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980" i="1" l="1" a="1"/>
  <c r="L980" i="1" s="1"/>
  <c r="D9" i="2"/>
  <c r="C9" i="2"/>
  <c r="D7" i="2"/>
  <c r="C7" i="2"/>
  <c r="D5" i="2"/>
  <c r="E5" i="2"/>
  <c r="C5" i="2"/>
  <c r="L830" i="1" a="1"/>
  <c r="L830" i="1" s="1"/>
  <c r="L829" i="1" a="1"/>
  <c r="L829" i="1" s="1"/>
  <c r="A22" i="4"/>
  <c r="L1324" i="1" a="1"/>
  <c r="L1324" i="1" s="1"/>
  <c r="L1323" i="1" a="1"/>
  <c r="L1323" i="1" s="1"/>
  <c r="L1322" i="1" a="1"/>
  <c r="L1322" i="1" s="1"/>
  <c r="L1321" i="1" a="1"/>
  <c r="L1321" i="1" s="1"/>
  <c r="L1320" i="1" a="1"/>
  <c r="L1320" i="1" s="1"/>
  <c r="L1319" i="1" a="1"/>
  <c r="L1319" i="1" s="1"/>
  <c r="L1318" i="1" a="1"/>
  <c r="L1318" i="1" s="1"/>
  <c r="L1317" i="1" a="1"/>
  <c r="L1317" i="1" s="1"/>
  <c r="L1316" i="1" a="1"/>
  <c r="L1316" i="1" s="1"/>
  <c r="L1315" i="1" a="1"/>
  <c r="L1315" i="1" s="1"/>
  <c r="L1314" i="1" a="1"/>
  <c r="L1314" i="1" s="1"/>
  <c r="L1313" i="1" a="1"/>
  <c r="L1313" i="1" s="1"/>
  <c r="L1312" i="1" a="1"/>
  <c r="L1312" i="1" s="1"/>
  <c r="L1311" i="1" a="1"/>
  <c r="L1311" i="1" s="1"/>
  <c r="L1310" i="1" a="1"/>
  <c r="L1310" i="1" s="1"/>
  <c r="L1309" i="1" a="1"/>
  <c r="L1309" i="1" s="1"/>
  <c r="L1308" i="1" a="1"/>
  <c r="L1308" i="1" s="1"/>
  <c r="L1307" i="1" a="1"/>
  <c r="L1307" i="1" s="1"/>
  <c r="L1306" i="1" a="1"/>
  <c r="L1306" i="1" s="1"/>
  <c r="L1305" i="1" a="1"/>
  <c r="L1305" i="1" s="1"/>
  <c r="L1304" i="1" a="1"/>
  <c r="L1304" i="1" s="1"/>
  <c r="L1303" i="1" a="1"/>
  <c r="L1303" i="1" s="1"/>
  <c r="L1302" i="1" a="1"/>
  <c r="L1302" i="1" s="1"/>
  <c r="L1301" i="1" a="1"/>
  <c r="L1301" i="1" s="1"/>
  <c r="L1300" i="1" a="1"/>
  <c r="L1300" i="1" s="1"/>
  <c r="L1299" i="1" a="1"/>
  <c r="L1299" i="1" s="1"/>
  <c r="L1298" i="1" a="1"/>
  <c r="L1298" i="1" s="1"/>
  <c r="L1297" i="1" a="1"/>
  <c r="L1297" i="1" s="1"/>
  <c r="L1296" i="1" a="1"/>
  <c r="L1296" i="1" s="1"/>
  <c r="L1295" i="1" a="1"/>
  <c r="L1295" i="1" s="1"/>
  <c r="L1294" i="1" a="1"/>
  <c r="L1294" i="1" s="1"/>
  <c r="L1293" i="1" a="1"/>
  <c r="L1293" i="1" s="1"/>
  <c r="L1292" i="1" a="1"/>
  <c r="L1292" i="1" s="1"/>
  <c r="L1291" i="1" a="1"/>
  <c r="L1291" i="1" s="1"/>
  <c r="L1290" i="1" a="1"/>
  <c r="L1290" i="1" s="1"/>
  <c r="L1289" i="1" a="1"/>
  <c r="L1289" i="1" s="1"/>
  <c r="L1288" i="1" a="1"/>
  <c r="L1288" i="1" s="1"/>
  <c r="L1287" i="1" a="1"/>
  <c r="L1287" i="1" s="1"/>
  <c r="L1286" i="1" a="1"/>
  <c r="L1286" i="1" s="1"/>
  <c r="L1285" i="1" a="1"/>
  <c r="L1285" i="1" s="1"/>
  <c r="L1284" i="1" a="1"/>
  <c r="L1284" i="1" s="1"/>
  <c r="L1283" i="1" a="1"/>
  <c r="L1283" i="1" s="1"/>
  <c r="L1282" i="1" a="1"/>
  <c r="L1282" i="1" s="1"/>
  <c r="L1281" i="1" a="1"/>
  <c r="L1281" i="1" s="1"/>
  <c r="L1280" i="1" a="1"/>
  <c r="L1280" i="1" s="1"/>
  <c r="L1279" i="1" a="1"/>
  <c r="L1279" i="1" s="1"/>
  <c r="L1278" i="1" a="1"/>
  <c r="L1278" i="1" s="1"/>
  <c r="L1277" i="1" a="1"/>
  <c r="L1277" i="1" s="1"/>
  <c r="L1276" i="1" a="1"/>
  <c r="L1276" i="1" s="1"/>
  <c r="L1275" i="1" a="1"/>
  <c r="L1275" i="1" s="1"/>
  <c r="L1274" i="1" a="1"/>
  <c r="L1274" i="1" s="1"/>
  <c r="L1273" i="1" a="1"/>
  <c r="L1273" i="1" s="1"/>
  <c r="L1272" i="1" a="1"/>
  <c r="L1272" i="1" s="1"/>
  <c r="L1271" i="1" a="1"/>
  <c r="L1271" i="1" s="1"/>
  <c r="L1270" i="1" a="1"/>
  <c r="L1270" i="1" s="1"/>
  <c r="L1269" i="1" a="1"/>
  <c r="L1269" i="1" s="1"/>
  <c r="L1268" i="1" a="1"/>
  <c r="L1268" i="1" s="1"/>
  <c r="L1267" i="1" a="1"/>
  <c r="L1267" i="1" s="1"/>
  <c r="L1266" i="1" a="1"/>
  <c r="L1266" i="1" s="1"/>
  <c r="L1265" i="1" a="1"/>
  <c r="L1265" i="1" s="1"/>
  <c r="L1264" i="1" a="1"/>
  <c r="L1264" i="1" s="1"/>
  <c r="L1263" i="1" a="1"/>
  <c r="L1263" i="1" s="1"/>
  <c r="L1262" i="1" a="1"/>
  <c r="L1262" i="1" s="1"/>
  <c r="L1261" i="1" a="1"/>
  <c r="L1261" i="1" s="1"/>
  <c r="L1260" i="1" a="1"/>
  <c r="L1260" i="1" s="1"/>
  <c r="L1259" i="1" a="1"/>
  <c r="L1259" i="1" s="1"/>
  <c r="L1258" i="1" a="1"/>
  <c r="L1258" i="1" s="1"/>
  <c r="L1257" i="1" a="1"/>
  <c r="L1257" i="1" s="1"/>
  <c r="L1256" i="1" a="1"/>
  <c r="L1256" i="1" s="1"/>
  <c r="L1255" i="1" a="1"/>
  <c r="L1255" i="1" s="1"/>
  <c r="L1254" i="1" a="1"/>
  <c r="L1254" i="1" s="1"/>
  <c r="L1253" i="1" a="1"/>
  <c r="L1253" i="1" s="1"/>
  <c r="L1252" i="1" a="1"/>
  <c r="L1252" i="1" s="1"/>
  <c r="L1251" i="1" a="1"/>
  <c r="L1251" i="1" s="1"/>
  <c r="L1250" i="1" a="1"/>
  <c r="L1250" i="1" s="1"/>
  <c r="L1249" i="1" a="1"/>
  <c r="L1249" i="1" s="1"/>
  <c r="L1248" i="1" a="1"/>
  <c r="L1248" i="1" s="1"/>
  <c r="L1247" i="1" a="1"/>
  <c r="L1247" i="1" s="1"/>
  <c r="L1246" i="1" a="1"/>
  <c r="L1246" i="1" s="1"/>
  <c r="L1245" i="1" a="1"/>
  <c r="L1245" i="1" s="1"/>
  <c r="L1244" i="1" a="1"/>
  <c r="L1244" i="1" s="1"/>
  <c r="M1244" i="1" s="1" a="1"/>
  <c r="M1244" i="1" s="1"/>
  <c r="L1243" i="1" a="1"/>
  <c r="L1243" i="1" s="1"/>
  <c r="L1242" i="1" a="1"/>
  <c r="L1242" i="1" s="1"/>
  <c r="L1241" i="1" a="1"/>
  <c r="L1241" i="1" s="1"/>
  <c r="L1240" i="1" a="1"/>
  <c r="L1240" i="1" s="1"/>
  <c r="L1239" i="1" a="1"/>
  <c r="L1239" i="1" s="1"/>
  <c r="L1238" i="1" a="1"/>
  <c r="L1238" i="1" s="1"/>
  <c r="M1238" i="1" s="1" a="1"/>
  <c r="M1238" i="1" s="1"/>
  <c r="L1237" i="1" a="1"/>
  <c r="L1237" i="1" s="1"/>
  <c r="L1236" i="1" a="1"/>
  <c r="L1236" i="1" s="1"/>
  <c r="L1235" i="1" a="1"/>
  <c r="L1235" i="1" s="1"/>
  <c r="L1234" i="1" a="1"/>
  <c r="L1234" i="1" s="1"/>
  <c r="L1233" i="1" a="1"/>
  <c r="L1233" i="1" s="1"/>
  <c r="L1232" i="1" a="1"/>
  <c r="L1232" i="1" s="1"/>
  <c r="L1231" i="1" a="1"/>
  <c r="L1231" i="1" s="1"/>
  <c r="L1230" i="1" a="1"/>
  <c r="L1230" i="1" s="1"/>
  <c r="L1229" i="1" a="1"/>
  <c r="L1229" i="1" s="1"/>
  <c r="L1228" i="1" a="1"/>
  <c r="L1228" i="1" s="1"/>
  <c r="L1227" i="1" a="1"/>
  <c r="L1227" i="1" s="1"/>
  <c r="L1226" i="1" a="1"/>
  <c r="L1226" i="1" s="1"/>
  <c r="M1226" i="1" s="1" a="1"/>
  <c r="M1226" i="1" s="1"/>
  <c r="L1225" i="1" a="1"/>
  <c r="L1225" i="1" s="1"/>
  <c r="L1224" i="1" a="1"/>
  <c r="L1224" i="1" s="1"/>
  <c r="L1223" i="1" a="1"/>
  <c r="L1223" i="1" s="1"/>
  <c r="L1222" i="1" a="1"/>
  <c r="L1222" i="1" s="1"/>
  <c r="M1222" i="1" s="1" a="1"/>
  <c r="M1222" i="1" s="1"/>
  <c r="L1221" i="1" a="1"/>
  <c r="L1221" i="1" s="1"/>
  <c r="L1220" i="1" a="1"/>
  <c r="L1220" i="1" s="1"/>
  <c r="L1219" i="1" a="1"/>
  <c r="L1219" i="1" s="1"/>
  <c r="L1218" i="1" a="1"/>
  <c r="L1218" i="1" s="1"/>
  <c r="L1217" i="1" a="1"/>
  <c r="L1217" i="1" s="1"/>
  <c r="M1217" i="1" s="1" a="1"/>
  <c r="M1217" i="1" s="1"/>
  <c r="L1216" i="1" a="1"/>
  <c r="L1216" i="1" s="1"/>
  <c r="L1215" i="1" a="1"/>
  <c r="L1215" i="1" s="1"/>
  <c r="L1214" i="1" a="1"/>
  <c r="L1214" i="1" s="1"/>
  <c r="M1214" i="1" s="1" a="1"/>
  <c r="M1214" i="1" s="1"/>
  <c r="L1213" i="1" a="1"/>
  <c r="L1213" i="1" s="1"/>
  <c r="L1212" i="1" a="1"/>
  <c r="L1212" i="1" s="1"/>
  <c r="L1211" i="1" a="1"/>
  <c r="L1211" i="1" s="1"/>
  <c r="L1210" i="1" a="1"/>
  <c r="L1210" i="1" s="1"/>
  <c r="M1210" i="1" s="1" a="1"/>
  <c r="M1210" i="1" s="1"/>
  <c r="L1209" i="1" a="1"/>
  <c r="L1209" i="1" s="1"/>
  <c r="L1208" i="1" a="1"/>
  <c r="L1208" i="1" s="1"/>
  <c r="L1207" i="1" a="1"/>
  <c r="L1207" i="1" s="1"/>
  <c r="L1206" i="1" a="1"/>
  <c r="L1206" i="1" s="1"/>
  <c r="M1206" i="1" s="1" a="1"/>
  <c r="M1206" i="1" s="1"/>
  <c r="L1205" i="1" a="1"/>
  <c r="L1205" i="1" s="1"/>
  <c r="L1204" i="1" a="1"/>
  <c r="L1204" i="1" s="1"/>
  <c r="L1203" i="1" a="1"/>
  <c r="L1203" i="1" s="1"/>
  <c r="L1202" i="1" a="1"/>
  <c r="L1202" i="1" s="1"/>
  <c r="L1201" i="1" a="1"/>
  <c r="L1201" i="1" s="1"/>
  <c r="L1200" i="1" a="1"/>
  <c r="L1200" i="1" s="1"/>
  <c r="L1199" i="1" a="1"/>
  <c r="L1199" i="1" s="1"/>
  <c r="L1198" i="1" a="1"/>
  <c r="L1198" i="1" s="1"/>
  <c r="M1198" i="1" s="1" a="1"/>
  <c r="M1198" i="1" s="1"/>
  <c r="L1197" i="1" a="1"/>
  <c r="L1197" i="1" s="1"/>
  <c r="M1197" i="1" s="1" a="1"/>
  <c r="M1197" i="1" s="1"/>
  <c r="L1196" i="1" a="1"/>
  <c r="L1196" i="1" s="1"/>
  <c r="L1195" i="1" a="1"/>
  <c r="L1195" i="1" s="1"/>
  <c r="L1194" i="1" a="1"/>
  <c r="L1194" i="1" s="1"/>
  <c r="L1193" i="1" a="1"/>
  <c r="L1193" i="1" s="1"/>
  <c r="L1192" i="1" a="1"/>
  <c r="L1192" i="1" s="1"/>
  <c r="L1191" i="1" a="1"/>
  <c r="L1191" i="1" s="1"/>
  <c r="L1190" i="1" a="1"/>
  <c r="L1190" i="1" s="1"/>
  <c r="L1189" i="1" a="1"/>
  <c r="L1189" i="1" s="1"/>
  <c r="L1188" i="1" a="1"/>
  <c r="L1188" i="1" s="1"/>
  <c r="M1188" i="1" s="1" a="1"/>
  <c r="M1188" i="1" s="1"/>
  <c r="L1187" i="1" a="1"/>
  <c r="L1187" i="1" s="1"/>
  <c r="L1186" i="1" a="1"/>
  <c r="L1186" i="1" s="1"/>
  <c r="M1186" i="1" s="1" a="1"/>
  <c r="M1186" i="1" s="1"/>
  <c r="L1185" i="1" a="1"/>
  <c r="L1185" i="1" s="1"/>
  <c r="L1184" i="1" a="1"/>
  <c r="L1184" i="1" s="1"/>
  <c r="L1183" i="1" a="1"/>
  <c r="L1183" i="1" s="1"/>
  <c r="M1183" i="1" s="1" a="1"/>
  <c r="M1183" i="1" s="1"/>
  <c r="L1182" i="1" a="1"/>
  <c r="L1182" i="1" s="1"/>
  <c r="L1181" i="1" a="1"/>
  <c r="L1181" i="1" s="1"/>
  <c r="L1180" i="1" a="1"/>
  <c r="L1180" i="1" s="1"/>
  <c r="L1179" i="1" a="1"/>
  <c r="L1179" i="1" s="1"/>
  <c r="L1178" i="1" a="1"/>
  <c r="L1178" i="1" s="1"/>
  <c r="M1178" i="1" s="1" a="1"/>
  <c r="M1178" i="1" s="1"/>
  <c r="L1177" i="1" a="1"/>
  <c r="L1177" i="1" s="1"/>
  <c r="L1176" i="1" a="1"/>
  <c r="L1176" i="1" s="1"/>
  <c r="L1175" i="1" a="1"/>
  <c r="L1175" i="1" s="1"/>
  <c r="L1174" i="1" a="1"/>
  <c r="L1174" i="1" s="1"/>
  <c r="L1173" i="1" a="1"/>
  <c r="L1173" i="1" s="1"/>
  <c r="L1172" i="1" a="1"/>
  <c r="L1172" i="1" s="1"/>
  <c r="M1172" i="1" s="1" a="1"/>
  <c r="M1172" i="1" s="1"/>
  <c r="L1171" i="1" a="1"/>
  <c r="L1171" i="1" s="1"/>
  <c r="L1170" i="1" a="1"/>
  <c r="L1170" i="1" s="1"/>
  <c r="M1170" i="1" s="1" a="1"/>
  <c r="M1170" i="1" s="1"/>
  <c r="L1169" i="1" a="1"/>
  <c r="L1169" i="1" s="1"/>
  <c r="L1168" i="1" a="1"/>
  <c r="L1168" i="1" s="1"/>
  <c r="L1167" i="1" a="1"/>
  <c r="L1167" i="1" s="1"/>
  <c r="M1167" i="1" s="1" a="1"/>
  <c r="M1167" i="1" s="1"/>
  <c r="L1166" i="1" a="1"/>
  <c r="L1166" i="1" s="1"/>
  <c r="L1165" i="1" a="1"/>
  <c r="L1165" i="1" s="1"/>
  <c r="L1164" i="1" a="1"/>
  <c r="L1164" i="1" s="1"/>
  <c r="M1164" i="1" s="1" a="1"/>
  <c r="M1164" i="1" s="1"/>
  <c r="L1163" i="1" a="1"/>
  <c r="L1163" i="1" s="1"/>
  <c r="L1162" i="1" a="1"/>
  <c r="L1162" i="1" s="1"/>
  <c r="L1161" i="1" a="1"/>
  <c r="L1161" i="1" s="1"/>
  <c r="L1160" i="1" a="1"/>
  <c r="L1160" i="1" s="1"/>
  <c r="L1159" i="1" a="1"/>
  <c r="L1159" i="1" s="1"/>
  <c r="L1158" i="1" a="1"/>
  <c r="L1158" i="1" s="1"/>
  <c r="L1157" i="1" a="1"/>
  <c r="L1157" i="1" s="1"/>
  <c r="L1156" i="1" a="1"/>
  <c r="L1156" i="1" s="1"/>
  <c r="L1155" i="1" a="1"/>
  <c r="L1155" i="1" s="1"/>
  <c r="L1154" i="1" a="1"/>
  <c r="L1154" i="1" s="1"/>
  <c r="L1153" i="1" a="1"/>
  <c r="L1153" i="1" s="1"/>
  <c r="L1152" i="1" a="1"/>
  <c r="L1152" i="1" s="1"/>
  <c r="L1151" i="1" a="1"/>
  <c r="L1151" i="1" s="1"/>
  <c r="L1150" i="1" a="1"/>
  <c r="L1150" i="1" s="1"/>
  <c r="L1149" i="1" a="1"/>
  <c r="L1149" i="1" s="1"/>
  <c r="L1148" i="1" a="1"/>
  <c r="L1148" i="1" s="1"/>
  <c r="L1147" i="1" a="1"/>
  <c r="L1147" i="1" s="1"/>
  <c r="L1146" i="1" a="1"/>
  <c r="L1146" i="1" s="1"/>
  <c r="L1145" i="1" a="1"/>
  <c r="L1145" i="1" s="1"/>
  <c r="L1144" i="1" a="1"/>
  <c r="L1144" i="1" s="1"/>
  <c r="L1143" i="1" a="1"/>
  <c r="L1143" i="1" s="1"/>
  <c r="L1142" i="1" a="1"/>
  <c r="L1142" i="1" s="1"/>
  <c r="L1141" i="1" a="1"/>
  <c r="L1141" i="1" s="1"/>
  <c r="L1140" i="1" a="1"/>
  <c r="L1140" i="1" s="1"/>
  <c r="L1139" i="1" a="1"/>
  <c r="L1139" i="1" s="1"/>
  <c r="L1138" i="1" a="1"/>
  <c r="L1138" i="1" s="1"/>
  <c r="L1137" i="1" a="1"/>
  <c r="L1137" i="1" s="1"/>
  <c r="L1136" i="1" a="1"/>
  <c r="L1136" i="1" s="1"/>
  <c r="L1135" i="1" a="1"/>
  <c r="L1135" i="1" s="1"/>
  <c r="L1134" i="1" a="1"/>
  <c r="L1134" i="1" s="1"/>
  <c r="L1133" i="1" a="1"/>
  <c r="L1133" i="1" s="1"/>
  <c r="L1132" i="1" a="1"/>
  <c r="L1132" i="1" s="1"/>
  <c r="L1131" i="1" a="1"/>
  <c r="L1131" i="1" s="1"/>
  <c r="L1130" i="1" a="1"/>
  <c r="L1130" i="1" s="1"/>
  <c r="L1129" i="1" a="1"/>
  <c r="L1129" i="1" s="1"/>
  <c r="L1128" i="1" a="1"/>
  <c r="L1128" i="1" s="1"/>
  <c r="M1128" i="1" s="1" a="1"/>
  <c r="M1128" i="1" s="1"/>
  <c r="L1127" i="1" a="1"/>
  <c r="L1127" i="1" s="1"/>
  <c r="L1126" i="1" a="1"/>
  <c r="L1126" i="1" s="1"/>
  <c r="L1125" i="1" a="1"/>
  <c r="L1125" i="1" s="1"/>
  <c r="L1124" i="1" a="1"/>
  <c r="L1124" i="1" s="1"/>
  <c r="L1123" i="1" a="1"/>
  <c r="L1123" i="1" s="1"/>
  <c r="L1122" i="1" a="1"/>
  <c r="L1122" i="1" s="1"/>
  <c r="M1122" i="1" s="1" a="1"/>
  <c r="M1122" i="1" s="1"/>
  <c r="L1121" i="1" a="1"/>
  <c r="L1121" i="1" s="1"/>
  <c r="L1120" i="1" a="1"/>
  <c r="L1120" i="1" s="1"/>
  <c r="L1119" i="1" a="1"/>
  <c r="L1119" i="1" s="1"/>
  <c r="L1118" i="1" a="1"/>
  <c r="L1118" i="1" s="1"/>
  <c r="L1117" i="1" a="1"/>
  <c r="L1117" i="1" s="1"/>
  <c r="L1116" i="1" a="1"/>
  <c r="L1116" i="1" s="1"/>
  <c r="L1115" i="1" a="1"/>
  <c r="L1115" i="1" s="1"/>
  <c r="M1115" i="1" s="1" a="1"/>
  <c r="M1115" i="1" s="1"/>
  <c r="L1114" i="1" a="1"/>
  <c r="L1114" i="1" s="1"/>
  <c r="L1113" i="1" a="1"/>
  <c r="L1113" i="1" s="1"/>
  <c r="L1112" i="1" a="1"/>
  <c r="L1112" i="1" s="1"/>
  <c r="L1111" i="1" a="1"/>
  <c r="L1111" i="1" s="1"/>
  <c r="L1110" i="1" a="1"/>
  <c r="L1110" i="1" s="1"/>
  <c r="L1109" i="1" a="1"/>
  <c r="L1109" i="1" s="1"/>
  <c r="L1108" i="1" a="1"/>
  <c r="L1108" i="1" s="1"/>
  <c r="L1107" i="1" a="1"/>
  <c r="L1107" i="1" s="1"/>
  <c r="L1106" i="1" a="1"/>
  <c r="L1106" i="1" s="1"/>
  <c r="M1106" i="1" s="1" a="1"/>
  <c r="M1106" i="1" s="1"/>
  <c r="L1105" i="1" a="1"/>
  <c r="L1105" i="1" s="1"/>
  <c r="L1104" i="1" a="1"/>
  <c r="L1104" i="1" s="1"/>
  <c r="L1103" i="1" a="1"/>
  <c r="L1103" i="1" s="1"/>
  <c r="L1102" i="1" a="1"/>
  <c r="L1102" i="1" s="1"/>
  <c r="L1101" i="1" a="1"/>
  <c r="L1101" i="1" s="1"/>
  <c r="M1101" i="1" s="1" a="1"/>
  <c r="M1101" i="1" s="1"/>
  <c r="L1100" i="1" a="1"/>
  <c r="L1100" i="1" s="1"/>
  <c r="L1099" i="1" a="1"/>
  <c r="L1099" i="1" s="1"/>
  <c r="L1098" i="1" a="1"/>
  <c r="L1098" i="1" s="1"/>
  <c r="L1097" i="1" a="1"/>
  <c r="L1097" i="1" s="1"/>
  <c r="L1096" i="1" a="1"/>
  <c r="L1096" i="1" s="1"/>
  <c r="L1095" i="1" a="1"/>
  <c r="L1095" i="1" s="1"/>
  <c r="L1094" i="1" a="1"/>
  <c r="L1094" i="1" s="1"/>
  <c r="L1093" i="1" a="1"/>
  <c r="L1093" i="1" s="1"/>
  <c r="L1092" i="1" a="1"/>
  <c r="L1092" i="1" s="1"/>
  <c r="L1091" i="1" a="1"/>
  <c r="L1091" i="1" s="1"/>
  <c r="L1090" i="1" a="1"/>
  <c r="L1090" i="1" s="1"/>
  <c r="M1090" i="1" s="1" a="1"/>
  <c r="M1090" i="1" s="1"/>
  <c r="L1089" i="1" a="1"/>
  <c r="L1089" i="1" s="1"/>
  <c r="L1088" i="1" a="1"/>
  <c r="L1088" i="1" s="1"/>
  <c r="L1087" i="1" a="1"/>
  <c r="L1087" i="1" s="1"/>
  <c r="L1086" i="1" a="1"/>
  <c r="L1086" i="1" s="1"/>
  <c r="L1085" i="1" a="1"/>
  <c r="L1085" i="1" s="1"/>
  <c r="L1084" i="1" a="1"/>
  <c r="L1084" i="1" s="1"/>
  <c r="L1083" i="1" a="1"/>
  <c r="L1083" i="1" s="1"/>
  <c r="L1082" i="1" a="1"/>
  <c r="L1082" i="1" s="1"/>
  <c r="L1081" i="1" a="1"/>
  <c r="L1081" i="1" s="1"/>
  <c r="L1080" i="1" a="1"/>
  <c r="L1080" i="1" s="1"/>
  <c r="L1079" i="1" a="1"/>
  <c r="L1079" i="1" s="1"/>
  <c r="L1078" i="1" a="1"/>
  <c r="L1078" i="1" s="1"/>
  <c r="L1077" i="1" a="1"/>
  <c r="L1077" i="1" s="1"/>
  <c r="L1076" i="1" a="1"/>
  <c r="L1076" i="1" s="1"/>
  <c r="L1075" i="1" a="1"/>
  <c r="L1075" i="1" s="1"/>
  <c r="L1074" i="1" a="1"/>
  <c r="L1074" i="1" s="1"/>
  <c r="L1073" i="1" a="1"/>
  <c r="L1073" i="1" s="1"/>
  <c r="L1072" i="1" a="1"/>
  <c r="L1072" i="1" s="1"/>
  <c r="L1071" i="1" a="1"/>
  <c r="L1071" i="1" s="1"/>
  <c r="L1070" i="1" a="1"/>
  <c r="L1070" i="1" s="1"/>
  <c r="L1069" i="1" a="1"/>
  <c r="L1069" i="1" s="1"/>
  <c r="L1068" i="1" a="1"/>
  <c r="L1068" i="1" s="1"/>
  <c r="L1067" i="1" a="1"/>
  <c r="L1067" i="1" s="1"/>
  <c r="L1066" i="1" a="1"/>
  <c r="L1066" i="1" s="1"/>
  <c r="L1065" i="1" a="1"/>
  <c r="L1065" i="1" s="1"/>
  <c r="L1064" i="1" a="1"/>
  <c r="L1064" i="1" s="1"/>
  <c r="L1063" i="1" a="1"/>
  <c r="L1063" i="1" s="1"/>
  <c r="L1062" i="1" a="1"/>
  <c r="L1062" i="1" s="1"/>
  <c r="L1061" i="1" a="1"/>
  <c r="L1061" i="1" s="1"/>
  <c r="M1061" i="1" s="1" a="1"/>
  <c r="M1061" i="1" s="1"/>
  <c r="L1060" i="1" a="1"/>
  <c r="L1060" i="1" s="1"/>
  <c r="L1059" i="1" a="1"/>
  <c r="L1059" i="1" s="1"/>
  <c r="L1058" i="1" a="1"/>
  <c r="L1058" i="1" s="1"/>
  <c r="L1057" i="1" a="1"/>
  <c r="L1057" i="1" s="1"/>
  <c r="L1056" i="1" a="1"/>
  <c r="L1056" i="1" s="1"/>
  <c r="L1055" i="1" a="1"/>
  <c r="L1055" i="1" s="1"/>
  <c r="L1054" i="1" a="1"/>
  <c r="L1054" i="1" s="1"/>
  <c r="L1053" i="1" a="1"/>
  <c r="L1053" i="1" s="1"/>
  <c r="M1053" i="1" s="1" a="1"/>
  <c r="M1053" i="1" s="1"/>
  <c r="L1052" i="1" a="1"/>
  <c r="L1052" i="1" s="1"/>
  <c r="M1052" i="1" s="1" a="1"/>
  <c r="M1052" i="1" s="1"/>
  <c r="L1051" i="1" a="1"/>
  <c r="L1051" i="1" s="1"/>
  <c r="L1050" i="1" a="1"/>
  <c r="L1050" i="1" s="1"/>
  <c r="L1049" i="1" a="1"/>
  <c r="L1049" i="1" s="1"/>
  <c r="L1048" i="1" a="1"/>
  <c r="L1048" i="1" s="1"/>
  <c r="L1047" i="1" a="1"/>
  <c r="L1047" i="1" s="1"/>
  <c r="L1046" i="1" a="1"/>
  <c r="L1046" i="1" s="1"/>
  <c r="M1046" i="1" s="1" a="1"/>
  <c r="M1046" i="1" s="1"/>
  <c r="L1045" i="1" a="1"/>
  <c r="L1045" i="1" s="1"/>
  <c r="L1044" i="1" a="1"/>
  <c r="L1044" i="1" s="1"/>
  <c r="M1044" i="1" s="1" a="1"/>
  <c r="M1044" i="1" s="1"/>
  <c r="L1043" i="1" a="1"/>
  <c r="L1043" i="1" s="1"/>
  <c r="L1042" i="1" a="1"/>
  <c r="L1042" i="1" s="1"/>
  <c r="L1041" i="1" a="1"/>
  <c r="L1041" i="1" s="1"/>
  <c r="L1040" i="1" a="1"/>
  <c r="L1040" i="1" s="1"/>
  <c r="M1040" i="1" s="1" a="1"/>
  <c r="M1040" i="1" s="1"/>
  <c r="L1039" i="1" a="1"/>
  <c r="L1039" i="1" s="1"/>
  <c r="M1039" i="1" s="1" a="1"/>
  <c r="M1039" i="1" s="1"/>
  <c r="L1038" i="1" a="1"/>
  <c r="L1038" i="1" s="1"/>
  <c r="L1037" i="1" a="1"/>
  <c r="L1037" i="1" s="1"/>
  <c r="L1036" i="1" a="1"/>
  <c r="L1036" i="1" s="1"/>
  <c r="L1035" i="1" a="1"/>
  <c r="L1035" i="1" s="1"/>
  <c r="L1034" i="1" a="1"/>
  <c r="L1034" i="1" s="1"/>
  <c r="L1033" i="1" a="1"/>
  <c r="L1033" i="1" s="1"/>
  <c r="L1032" i="1" a="1"/>
  <c r="L1032" i="1" s="1"/>
  <c r="L1031" i="1" a="1"/>
  <c r="L1031" i="1" s="1"/>
  <c r="L1030" i="1" a="1"/>
  <c r="L1030" i="1" s="1"/>
  <c r="L1029" i="1" a="1"/>
  <c r="L1029" i="1" s="1"/>
  <c r="M1029" i="1" s="1" a="1"/>
  <c r="M1029" i="1" s="1"/>
  <c r="L1028" i="1" a="1"/>
  <c r="L1028" i="1" s="1"/>
  <c r="L1027" i="1" a="1"/>
  <c r="L1027" i="1" s="1"/>
  <c r="L1026" i="1" a="1"/>
  <c r="L1026" i="1" s="1"/>
  <c r="L1025" i="1" a="1"/>
  <c r="L1025" i="1" s="1"/>
  <c r="L1024" i="1" a="1"/>
  <c r="L1024" i="1" s="1"/>
  <c r="M1024" i="1" s="1" a="1"/>
  <c r="M1024" i="1" s="1"/>
  <c r="L1023" i="1" a="1"/>
  <c r="L1023" i="1" s="1"/>
  <c r="L1022" i="1" a="1"/>
  <c r="L1022" i="1" s="1"/>
  <c r="L1021" i="1" a="1"/>
  <c r="L1021" i="1" s="1"/>
  <c r="M1021" i="1" s="1" a="1"/>
  <c r="M1021" i="1" s="1"/>
  <c r="L1020" i="1" a="1"/>
  <c r="L1020" i="1" s="1"/>
  <c r="L1019" i="1" a="1"/>
  <c r="L1019" i="1" s="1"/>
  <c r="L1018" i="1" a="1"/>
  <c r="L1018" i="1" s="1"/>
  <c r="L1017" i="1" a="1"/>
  <c r="L1017" i="1" s="1"/>
  <c r="L1016" i="1" a="1"/>
  <c r="L1016" i="1" s="1"/>
  <c r="M1016" i="1" s="1" a="1"/>
  <c r="M1016" i="1" s="1"/>
  <c r="L1015" i="1" a="1"/>
  <c r="L1015" i="1" s="1"/>
  <c r="L1014" i="1" a="1"/>
  <c r="L1014" i="1" s="1"/>
  <c r="L1013" i="1" a="1"/>
  <c r="L1013" i="1" s="1"/>
  <c r="M1013" i="1" s="1" a="1"/>
  <c r="M1013" i="1" s="1"/>
  <c r="L1012" i="1" a="1"/>
  <c r="L1012" i="1" s="1"/>
  <c r="L1011" i="1" a="1"/>
  <c r="L1011" i="1" s="1"/>
  <c r="L1010" i="1" a="1"/>
  <c r="L1010" i="1" s="1"/>
  <c r="L1009" i="1" a="1"/>
  <c r="L1009" i="1" s="1"/>
  <c r="L1008" i="1" a="1"/>
  <c r="L1008" i="1" s="1"/>
  <c r="L1007" i="1" a="1"/>
  <c r="L1007" i="1" s="1"/>
  <c r="L1006" i="1" a="1"/>
  <c r="L1006" i="1" s="1"/>
  <c r="L1005" i="1" a="1"/>
  <c r="L1005" i="1" s="1"/>
  <c r="L1004" i="1" a="1"/>
  <c r="L1004" i="1" s="1"/>
  <c r="L1003" i="1" a="1"/>
  <c r="L1003" i="1" s="1"/>
  <c r="L1002" i="1" a="1"/>
  <c r="L1002" i="1" s="1"/>
  <c r="L1001" i="1" a="1"/>
  <c r="L1001" i="1" s="1"/>
  <c r="M1001" i="1" s="1" a="1"/>
  <c r="M1001" i="1" s="1"/>
  <c r="L1000" i="1" a="1"/>
  <c r="L1000" i="1" s="1"/>
  <c r="L999" i="1" a="1"/>
  <c r="L999" i="1" s="1"/>
  <c r="L998" i="1" a="1"/>
  <c r="L998" i="1" s="1"/>
  <c r="M998" i="1" s="1" a="1"/>
  <c r="M998" i="1" s="1"/>
  <c r="L997" i="1" a="1"/>
  <c r="L997" i="1" s="1"/>
  <c r="L996" i="1" a="1"/>
  <c r="L996" i="1" s="1"/>
  <c r="L995" i="1" a="1"/>
  <c r="L995" i="1" s="1"/>
  <c r="L994" i="1" a="1"/>
  <c r="L994" i="1" s="1"/>
  <c r="L993" i="1" a="1"/>
  <c r="L993" i="1" s="1"/>
  <c r="L992" i="1" a="1"/>
  <c r="L992" i="1" s="1"/>
  <c r="L991" i="1" a="1"/>
  <c r="L991" i="1" s="1"/>
  <c r="L990" i="1" a="1"/>
  <c r="L990" i="1" s="1"/>
  <c r="L989" i="1" a="1"/>
  <c r="L989" i="1" s="1"/>
  <c r="L988" i="1" a="1"/>
  <c r="L988" i="1" s="1"/>
  <c r="M988" i="1" s="1" a="1"/>
  <c r="M988" i="1" s="1"/>
  <c r="L987" i="1" a="1"/>
  <c r="L987" i="1" s="1"/>
  <c r="L986" i="1" a="1"/>
  <c r="L986" i="1" s="1"/>
  <c r="L985" i="1" a="1"/>
  <c r="L985" i="1" s="1"/>
  <c r="L984" i="1" a="1"/>
  <c r="L984" i="1" s="1"/>
  <c r="L983" i="1" a="1"/>
  <c r="L983" i="1" s="1"/>
  <c r="L982" i="1" a="1"/>
  <c r="L982" i="1" s="1"/>
  <c r="L981" i="1" a="1"/>
  <c r="L981" i="1" s="1"/>
  <c r="L979" i="1" a="1"/>
  <c r="L979" i="1" s="1"/>
  <c r="L978" i="1" a="1"/>
  <c r="L978" i="1" s="1"/>
  <c r="L977" i="1" a="1"/>
  <c r="L977" i="1" s="1"/>
  <c r="L976" i="1" a="1"/>
  <c r="L976" i="1" s="1"/>
  <c r="L975" i="1" a="1"/>
  <c r="L975" i="1" s="1"/>
  <c r="L974" i="1" a="1"/>
  <c r="L974" i="1" s="1"/>
  <c r="L973" i="1" a="1"/>
  <c r="L973" i="1" s="1"/>
  <c r="L972" i="1" a="1"/>
  <c r="L972" i="1" s="1"/>
  <c r="L971" i="1" a="1"/>
  <c r="L971" i="1" s="1"/>
  <c r="L970" i="1" a="1"/>
  <c r="L970" i="1" s="1"/>
  <c r="L969" i="1" a="1"/>
  <c r="L969" i="1" s="1"/>
  <c r="L968" i="1" a="1"/>
  <c r="L968" i="1" s="1"/>
  <c r="L967" i="1" a="1"/>
  <c r="L967" i="1" s="1"/>
  <c r="L966" i="1" a="1"/>
  <c r="L966" i="1" s="1"/>
  <c r="L965" i="1" a="1"/>
  <c r="L965" i="1" s="1"/>
  <c r="L964" i="1" a="1"/>
  <c r="L964" i="1" s="1"/>
  <c r="L963" i="1" a="1"/>
  <c r="L963" i="1" s="1"/>
  <c r="L962" i="1" a="1"/>
  <c r="L962" i="1" s="1"/>
  <c r="L961" i="1" a="1"/>
  <c r="L961" i="1" s="1"/>
  <c r="L960" i="1" a="1"/>
  <c r="L960" i="1" s="1"/>
  <c r="L959" i="1" a="1"/>
  <c r="L959" i="1" s="1"/>
  <c r="L958" i="1" a="1"/>
  <c r="L958" i="1" s="1"/>
  <c r="L957" i="1" a="1"/>
  <c r="L957" i="1" s="1"/>
  <c r="L956" i="1" a="1"/>
  <c r="L956" i="1" s="1"/>
  <c r="L955" i="1" a="1"/>
  <c r="L955" i="1" s="1"/>
  <c r="L954" i="1" a="1"/>
  <c r="L954" i="1" s="1"/>
  <c r="L953" i="1" a="1"/>
  <c r="L953" i="1" s="1"/>
  <c r="L952" i="1" a="1"/>
  <c r="L952" i="1" s="1"/>
  <c r="L951" i="1" a="1"/>
  <c r="L951" i="1" s="1"/>
  <c r="L950" i="1" a="1"/>
  <c r="L950" i="1" s="1"/>
  <c r="L949" i="1" a="1"/>
  <c r="L949" i="1" s="1"/>
  <c r="L948" i="1" a="1"/>
  <c r="L948" i="1" s="1"/>
  <c r="M948" i="1" s="1" a="1"/>
  <c r="M948" i="1" s="1"/>
  <c r="L947" i="1" a="1"/>
  <c r="L947" i="1" s="1"/>
  <c r="L946" i="1" a="1"/>
  <c r="L946" i="1" s="1"/>
  <c r="L945" i="1" a="1"/>
  <c r="L945" i="1" s="1"/>
  <c r="L944" i="1" a="1"/>
  <c r="L944" i="1" s="1"/>
  <c r="L943" i="1" a="1"/>
  <c r="L943" i="1" s="1"/>
  <c r="L942" i="1" a="1"/>
  <c r="L942" i="1" s="1"/>
  <c r="L941" i="1" a="1"/>
  <c r="L941" i="1" s="1"/>
  <c r="L940" i="1" a="1"/>
  <c r="L940" i="1" s="1"/>
  <c r="L939" i="1" a="1"/>
  <c r="L939" i="1" s="1"/>
  <c r="L938" i="1" a="1"/>
  <c r="L938" i="1" s="1"/>
  <c r="L937" i="1" a="1"/>
  <c r="L937" i="1" s="1"/>
  <c r="L936" i="1" a="1"/>
  <c r="L936" i="1" s="1"/>
  <c r="L935" i="1" a="1"/>
  <c r="L935" i="1" s="1"/>
  <c r="L934" i="1" a="1"/>
  <c r="L934" i="1" s="1"/>
  <c r="L933" i="1" a="1"/>
  <c r="L933" i="1" s="1"/>
  <c r="L932" i="1" a="1"/>
  <c r="L932" i="1" s="1"/>
  <c r="M932" i="1" s="1" a="1"/>
  <c r="M932" i="1" s="1"/>
  <c r="L931" i="1" a="1"/>
  <c r="L931" i="1" s="1"/>
  <c r="L930" i="1" a="1"/>
  <c r="L930" i="1" s="1"/>
  <c r="L929" i="1" a="1"/>
  <c r="L929" i="1" s="1"/>
  <c r="L928" i="1" a="1"/>
  <c r="L928" i="1" s="1"/>
  <c r="L927" i="1" a="1"/>
  <c r="L927" i="1" s="1"/>
  <c r="L926" i="1" a="1"/>
  <c r="L926" i="1" s="1"/>
  <c r="L925" i="1" a="1"/>
  <c r="L925" i="1" s="1"/>
  <c r="L924" i="1" a="1"/>
  <c r="L924" i="1" s="1"/>
  <c r="M924" i="1" s="1" a="1"/>
  <c r="M924" i="1" s="1"/>
  <c r="L923" i="1" a="1"/>
  <c r="L923" i="1" s="1"/>
  <c r="L922" i="1" a="1"/>
  <c r="L922" i="1" s="1"/>
  <c r="L921" i="1" a="1"/>
  <c r="L921" i="1" s="1"/>
  <c r="L920" i="1" a="1"/>
  <c r="L920" i="1" s="1"/>
  <c r="L919" i="1" a="1"/>
  <c r="L919" i="1" s="1"/>
  <c r="L918" i="1" a="1"/>
  <c r="L918" i="1" s="1"/>
  <c r="L917" i="1" a="1"/>
  <c r="L917" i="1" s="1"/>
  <c r="L916" i="1" a="1"/>
  <c r="L916" i="1" s="1"/>
  <c r="L915" i="1" a="1"/>
  <c r="L915" i="1" s="1"/>
  <c r="L914" i="1" a="1"/>
  <c r="L914" i="1" s="1"/>
  <c r="L913" i="1" a="1"/>
  <c r="L913" i="1" s="1"/>
  <c r="L912" i="1" a="1"/>
  <c r="L912" i="1" s="1"/>
  <c r="L911" i="1" a="1"/>
  <c r="L911" i="1" s="1"/>
  <c r="L910" i="1" a="1"/>
  <c r="L910" i="1" s="1"/>
  <c r="L909" i="1" a="1"/>
  <c r="L909" i="1" s="1"/>
  <c r="L908" i="1" a="1"/>
  <c r="L908" i="1" s="1"/>
  <c r="L907" i="1" a="1"/>
  <c r="L907" i="1" s="1"/>
  <c r="L906" i="1" a="1"/>
  <c r="L906" i="1" s="1"/>
  <c r="L905" i="1" a="1"/>
  <c r="L905" i="1" s="1"/>
  <c r="L904" i="1" a="1"/>
  <c r="L904" i="1" s="1"/>
  <c r="M904" i="1" s="1" a="1"/>
  <c r="M904" i="1" s="1"/>
  <c r="L903" i="1" a="1"/>
  <c r="L903" i="1" s="1"/>
  <c r="L902" i="1" a="1"/>
  <c r="L902" i="1" s="1"/>
  <c r="L901" i="1" a="1"/>
  <c r="L901" i="1" s="1"/>
  <c r="L900" i="1" a="1"/>
  <c r="L900" i="1" s="1"/>
  <c r="L899" i="1" a="1"/>
  <c r="L899" i="1" s="1"/>
  <c r="L898" i="1" a="1"/>
  <c r="L898" i="1" s="1"/>
  <c r="L897" i="1" a="1"/>
  <c r="L897" i="1" s="1"/>
  <c r="L896" i="1" a="1"/>
  <c r="L896" i="1" s="1"/>
  <c r="L895" i="1" a="1"/>
  <c r="L895" i="1" s="1"/>
  <c r="L894" i="1" a="1"/>
  <c r="L894" i="1" s="1"/>
  <c r="L893" i="1" a="1"/>
  <c r="L893" i="1" s="1"/>
  <c r="L892" i="1" a="1"/>
  <c r="L892" i="1" s="1"/>
  <c r="M892" i="1" s="1" a="1"/>
  <c r="M892" i="1" s="1"/>
  <c r="L891" i="1" a="1"/>
  <c r="L891" i="1" s="1"/>
  <c r="L890" i="1" a="1"/>
  <c r="L890" i="1" s="1"/>
  <c r="L889" i="1" a="1"/>
  <c r="L889" i="1" s="1"/>
  <c r="L888" i="1" a="1"/>
  <c r="L888" i="1" s="1"/>
  <c r="L887" i="1" a="1"/>
  <c r="L887" i="1" s="1"/>
  <c r="L886" i="1" a="1"/>
  <c r="L886" i="1" s="1"/>
  <c r="L885" i="1" a="1"/>
  <c r="L885" i="1" s="1"/>
  <c r="L884" i="1" a="1"/>
  <c r="L884" i="1" s="1"/>
  <c r="L883" i="1" a="1"/>
  <c r="L883" i="1" s="1"/>
  <c r="L882" i="1" a="1"/>
  <c r="L882" i="1" s="1"/>
  <c r="L881" i="1" a="1"/>
  <c r="L881" i="1" s="1"/>
  <c r="L880" i="1" a="1"/>
  <c r="L880" i="1" s="1"/>
  <c r="L879" i="1" a="1"/>
  <c r="L879" i="1" s="1"/>
  <c r="L878" i="1" a="1"/>
  <c r="L878" i="1" s="1"/>
  <c r="L877" i="1" a="1"/>
  <c r="L877" i="1" s="1"/>
  <c r="L876" i="1" a="1"/>
  <c r="L876" i="1" s="1"/>
  <c r="L875" i="1" a="1"/>
  <c r="L875" i="1" s="1"/>
  <c r="L874" i="1" a="1"/>
  <c r="L874" i="1" s="1"/>
  <c r="L873" i="1" a="1"/>
  <c r="L873" i="1" s="1"/>
  <c r="L872" i="1" a="1"/>
  <c r="L872" i="1" s="1"/>
  <c r="L871" i="1" a="1"/>
  <c r="L871" i="1" s="1"/>
  <c r="M871" i="1" s="1" a="1"/>
  <c r="M871" i="1" s="1"/>
  <c r="L870" i="1" a="1"/>
  <c r="L870" i="1" s="1"/>
  <c r="M870" i="1" s="1" a="1"/>
  <c r="M870" i="1" s="1"/>
  <c r="L869" i="1" a="1"/>
  <c r="L869" i="1" s="1"/>
  <c r="M869" i="1" s="1" a="1"/>
  <c r="M869" i="1" s="1"/>
  <c r="L868" i="1" a="1"/>
  <c r="L868" i="1" s="1"/>
  <c r="L867" i="1" a="1"/>
  <c r="L867" i="1" s="1"/>
  <c r="L866" i="1" a="1"/>
  <c r="L866" i="1" s="1"/>
  <c r="L865" i="1" a="1"/>
  <c r="L865" i="1" s="1"/>
  <c r="L864" i="1" a="1"/>
  <c r="L864" i="1" s="1"/>
  <c r="L863" i="1" a="1"/>
  <c r="L863" i="1" s="1"/>
  <c r="L862" i="1" a="1"/>
  <c r="L862" i="1" s="1"/>
  <c r="L861" i="1" a="1"/>
  <c r="L861" i="1" s="1"/>
  <c r="L860" i="1" a="1"/>
  <c r="L860" i="1" s="1"/>
  <c r="L859" i="1" a="1"/>
  <c r="L859" i="1" s="1"/>
  <c r="L858" i="1" a="1"/>
  <c r="L858" i="1" s="1"/>
  <c r="L857" i="1" a="1"/>
  <c r="L857" i="1" s="1"/>
  <c r="L856" i="1" a="1"/>
  <c r="L856" i="1" s="1"/>
  <c r="L855" i="1" a="1"/>
  <c r="L855" i="1" s="1"/>
  <c r="M855" i="1" s="1" a="1"/>
  <c r="M855" i="1" s="1"/>
  <c r="L854" i="1" a="1"/>
  <c r="L854" i="1" s="1"/>
  <c r="L853" i="1" a="1"/>
  <c r="L853" i="1" s="1"/>
  <c r="L852" i="1" a="1"/>
  <c r="L852" i="1" s="1"/>
  <c r="L851" i="1" a="1"/>
  <c r="L851" i="1" s="1"/>
  <c r="L848" i="1" a="1"/>
  <c r="L848" i="1" s="1"/>
  <c r="L847" i="1" a="1"/>
  <c r="L847" i="1" s="1"/>
  <c r="L846" i="1" a="1"/>
  <c r="L846" i="1" s="1"/>
  <c r="L845" i="1" a="1"/>
  <c r="L845" i="1" s="1"/>
  <c r="M845" i="1" s="1" a="1"/>
  <c r="M845" i="1" s="1"/>
  <c r="L844" i="1" a="1"/>
  <c r="L844" i="1" s="1"/>
  <c r="L843" i="1" a="1"/>
  <c r="L843" i="1" s="1"/>
  <c r="L842" i="1" a="1"/>
  <c r="L842" i="1" s="1"/>
  <c r="L841" i="1" a="1"/>
  <c r="L841" i="1" s="1"/>
  <c r="L840" i="1" a="1"/>
  <c r="L840" i="1" s="1"/>
  <c r="L839" i="1" a="1"/>
  <c r="L839" i="1" s="1"/>
  <c r="L838" i="1" a="1"/>
  <c r="L838" i="1" s="1"/>
  <c r="L837" i="1" a="1"/>
  <c r="L837" i="1" s="1"/>
  <c r="M837" i="1" s="1" a="1"/>
  <c r="M837" i="1" s="1"/>
  <c r="L836" i="1" a="1"/>
  <c r="L836" i="1" s="1"/>
  <c r="L835" i="1" a="1"/>
  <c r="L835" i="1" s="1"/>
  <c r="L834" i="1" a="1"/>
  <c r="L834" i="1" s="1"/>
  <c r="L833" i="1" a="1"/>
  <c r="L833" i="1" s="1"/>
  <c r="M833" i="1" s="1" a="1"/>
  <c r="M833" i="1" s="1"/>
  <c r="L832" i="1" a="1"/>
  <c r="L832" i="1" s="1"/>
  <c r="L831" i="1" a="1"/>
  <c r="L831" i="1" s="1"/>
  <c r="L828" i="1" a="1"/>
  <c r="L828" i="1" s="1"/>
  <c r="L827" i="1" a="1"/>
  <c r="L827" i="1" s="1"/>
  <c r="L826" i="1" a="1"/>
  <c r="L826" i="1" s="1"/>
  <c r="L825" i="1" a="1"/>
  <c r="L825" i="1" s="1"/>
  <c r="L824" i="1" a="1"/>
  <c r="L824" i="1" s="1"/>
  <c r="L823" i="1" a="1"/>
  <c r="L823" i="1" s="1"/>
  <c r="L822" i="1" a="1"/>
  <c r="L822" i="1" s="1"/>
  <c r="L821" i="1" a="1"/>
  <c r="L821" i="1" s="1"/>
  <c r="L820" i="1" a="1"/>
  <c r="L820" i="1" s="1"/>
  <c r="L819" i="1" a="1"/>
  <c r="L819" i="1" s="1"/>
  <c r="M819" i="1" s="1" a="1"/>
  <c r="M819" i="1" s="1"/>
  <c r="L818" i="1" a="1"/>
  <c r="L818" i="1" s="1"/>
  <c r="L817" i="1" a="1"/>
  <c r="L817" i="1" s="1"/>
  <c r="L816" i="1" a="1"/>
  <c r="L816" i="1" s="1"/>
  <c r="L815" i="1" a="1"/>
  <c r="L815" i="1" s="1"/>
  <c r="L814" i="1" a="1"/>
  <c r="L814" i="1" s="1"/>
  <c r="L813" i="1" a="1"/>
  <c r="L813" i="1" s="1"/>
  <c r="L812" i="1" a="1"/>
  <c r="L812" i="1" s="1"/>
  <c r="L811" i="1" a="1"/>
  <c r="L811" i="1" s="1"/>
  <c r="M811" i="1" s="1" a="1"/>
  <c r="M811" i="1" s="1"/>
  <c r="L810" i="1" a="1"/>
  <c r="L810" i="1" s="1"/>
  <c r="L809" i="1" a="1"/>
  <c r="L809" i="1" s="1"/>
  <c r="L808" i="1" a="1"/>
  <c r="L808" i="1" s="1"/>
  <c r="L807" i="1" a="1"/>
  <c r="L807" i="1" s="1"/>
  <c r="L806" i="1" a="1"/>
  <c r="L806" i="1" s="1"/>
  <c r="L805" i="1" a="1"/>
  <c r="L805" i="1" s="1"/>
  <c r="L804" i="1" a="1"/>
  <c r="L804" i="1" s="1"/>
  <c r="L803" i="1" a="1"/>
  <c r="L803" i="1" s="1"/>
  <c r="M803" i="1" s="1" a="1"/>
  <c r="M803" i="1" s="1"/>
  <c r="L802" i="1" a="1"/>
  <c r="L802" i="1" s="1"/>
  <c r="L801" i="1" a="1"/>
  <c r="L801" i="1" s="1"/>
  <c r="L800" i="1" a="1"/>
  <c r="L800" i="1" s="1"/>
  <c r="L799" i="1" a="1"/>
  <c r="L799" i="1" s="1"/>
  <c r="L798" i="1" a="1"/>
  <c r="L798" i="1" s="1"/>
  <c r="L797" i="1" a="1"/>
  <c r="L797" i="1" s="1"/>
  <c r="L796" i="1" a="1"/>
  <c r="L796" i="1" s="1"/>
  <c r="L795" i="1" a="1"/>
  <c r="L795" i="1" s="1"/>
  <c r="M795" i="1" s="1" a="1"/>
  <c r="M795" i="1" s="1"/>
  <c r="L794" i="1" a="1"/>
  <c r="L794" i="1" s="1"/>
  <c r="L793" i="1" a="1"/>
  <c r="L793" i="1" s="1"/>
  <c r="M793" i="1" s="1" a="1"/>
  <c r="M793" i="1" s="1"/>
  <c r="L792" i="1" a="1"/>
  <c r="L792" i="1" s="1"/>
  <c r="M792" i="1" s="1" a="1"/>
  <c r="M792" i="1" s="1"/>
  <c r="L791" i="1" a="1"/>
  <c r="L791" i="1" s="1"/>
  <c r="L790" i="1" a="1"/>
  <c r="L790" i="1" s="1"/>
  <c r="L789" i="1" a="1"/>
  <c r="L789" i="1" s="1"/>
  <c r="M789" i="1" s="1" a="1"/>
  <c r="M789" i="1" s="1"/>
  <c r="L788" i="1" a="1"/>
  <c r="L788" i="1" s="1"/>
  <c r="L787" i="1" a="1"/>
  <c r="L787" i="1" s="1"/>
  <c r="M787" i="1" s="1" a="1"/>
  <c r="M787" i="1" s="1"/>
  <c r="L786" i="1" a="1"/>
  <c r="L786" i="1" s="1"/>
  <c r="L785" i="1" a="1"/>
  <c r="L785" i="1" s="1"/>
  <c r="L784" i="1" a="1"/>
  <c r="L784" i="1" s="1"/>
  <c r="M784" i="1" s="1" a="1"/>
  <c r="M784" i="1" s="1"/>
  <c r="L783" i="1" a="1"/>
  <c r="L783" i="1" s="1"/>
  <c r="L782" i="1" a="1"/>
  <c r="L782" i="1" s="1"/>
  <c r="L781" i="1" a="1"/>
  <c r="L781" i="1" s="1"/>
  <c r="M781" i="1" s="1" a="1"/>
  <c r="M781" i="1" s="1"/>
  <c r="L780" i="1" a="1"/>
  <c r="L780" i="1" s="1"/>
  <c r="L779" i="1" a="1"/>
  <c r="L779" i="1" s="1"/>
  <c r="L778" i="1" a="1"/>
  <c r="L778" i="1" s="1"/>
  <c r="L777" i="1" a="1"/>
  <c r="L777" i="1" s="1"/>
  <c r="L776" i="1" a="1"/>
  <c r="L776" i="1" s="1"/>
  <c r="M776" i="1" s="1" a="1"/>
  <c r="M776" i="1" s="1"/>
  <c r="L775" i="1" a="1"/>
  <c r="L775" i="1" s="1"/>
  <c r="L774" i="1" a="1"/>
  <c r="L774" i="1" s="1"/>
  <c r="L773" i="1" a="1"/>
  <c r="L773" i="1" s="1"/>
  <c r="M773" i="1" s="1" a="1"/>
  <c r="M773" i="1" s="1"/>
  <c r="L772" i="1" a="1"/>
  <c r="L772" i="1" s="1"/>
  <c r="L771" i="1" a="1"/>
  <c r="L771" i="1" s="1"/>
  <c r="M771" i="1" s="1" a="1"/>
  <c r="M771" i="1" s="1"/>
  <c r="L770" i="1" a="1"/>
  <c r="L770" i="1" s="1"/>
  <c r="M770" i="1" s="1" a="1"/>
  <c r="M770" i="1" s="1"/>
  <c r="L769" i="1" a="1"/>
  <c r="L769" i="1" s="1"/>
  <c r="M769" i="1" s="1" a="1"/>
  <c r="M769" i="1" s="1"/>
  <c r="L768" i="1" a="1"/>
  <c r="L768" i="1" s="1"/>
  <c r="M768" i="1" s="1" a="1"/>
  <c r="M768" i="1" s="1"/>
  <c r="L767" i="1" a="1"/>
  <c r="L767" i="1" s="1"/>
  <c r="L766" i="1" a="1"/>
  <c r="L766" i="1" s="1"/>
  <c r="L765" i="1" a="1"/>
  <c r="L765" i="1" s="1"/>
  <c r="M765" i="1" s="1" a="1"/>
  <c r="M765" i="1" s="1"/>
  <c r="L764" i="1" a="1"/>
  <c r="L764" i="1" s="1"/>
  <c r="L763" i="1" a="1"/>
  <c r="L763" i="1" s="1"/>
  <c r="M763" i="1" s="1" a="1"/>
  <c r="M763" i="1" s="1"/>
  <c r="L762" i="1" a="1"/>
  <c r="L762" i="1" s="1"/>
  <c r="L761" i="1" a="1"/>
  <c r="L761" i="1" s="1"/>
  <c r="L760" i="1" a="1"/>
  <c r="L760" i="1" s="1"/>
  <c r="L759" i="1" a="1"/>
  <c r="L759" i="1" s="1"/>
  <c r="L758" i="1" a="1"/>
  <c r="L758" i="1" s="1"/>
  <c r="L757" i="1" a="1"/>
  <c r="L757" i="1" s="1"/>
  <c r="L756" i="1" a="1"/>
  <c r="L756" i="1" s="1"/>
  <c r="L755" i="1" a="1"/>
  <c r="L755" i="1" s="1"/>
  <c r="L754" i="1" a="1"/>
  <c r="L754" i="1" s="1"/>
  <c r="L753" i="1" a="1"/>
  <c r="L753" i="1" s="1"/>
  <c r="L752" i="1" a="1"/>
  <c r="L752" i="1" s="1"/>
  <c r="L751" i="1" a="1"/>
  <c r="L751" i="1" s="1"/>
  <c r="L750" i="1" a="1"/>
  <c r="L750" i="1" s="1"/>
  <c r="L749" i="1" a="1"/>
  <c r="L749" i="1" s="1"/>
  <c r="L748" i="1" a="1"/>
  <c r="L748" i="1" s="1"/>
  <c r="L747" i="1" a="1"/>
  <c r="L747" i="1" s="1"/>
  <c r="L746" i="1" a="1"/>
  <c r="L746" i="1" s="1"/>
  <c r="L745" i="1" a="1"/>
  <c r="L745" i="1" s="1"/>
  <c r="L744" i="1" a="1"/>
  <c r="L744" i="1" s="1"/>
  <c r="L743" i="1" a="1"/>
  <c r="L743" i="1" s="1"/>
  <c r="L742" i="1" a="1"/>
  <c r="L742" i="1" s="1"/>
  <c r="L741" i="1" a="1"/>
  <c r="L741" i="1" s="1"/>
  <c r="L740" i="1" a="1"/>
  <c r="L740" i="1" s="1"/>
  <c r="L739" i="1" a="1"/>
  <c r="L739" i="1" s="1"/>
  <c r="L738" i="1" a="1"/>
  <c r="L738" i="1" s="1"/>
  <c r="L737" i="1" a="1"/>
  <c r="L737" i="1" s="1"/>
  <c r="L736" i="1" a="1"/>
  <c r="L736" i="1" s="1"/>
  <c r="L735" i="1" a="1"/>
  <c r="L735" i="1" s="1"/>
  <c r="L734" i="1" a="1"/>
  <c r="L734" i="1" s="1"/>
  <c r="L733" i="1" a="1"/>
  <c r="L733" i="1" s="1"/>
  <c r="L732" i="1" a="1"/>
  <c r="L732" i="1" s="1"/>
  <c r="L731" i="1" a="1"/>
  <c r="L731" i="1" s="1"/>
  <c r="L730" i="1" a="1"/>
  <c r="L730" i="1" s="1"/>
  <c r="L729" i="1" a="1"/>
  <c r="L729" i="1" s="1"/>
  <c r="L728" i="1" a="1"/>
  <c r="L728" i="1" s="1"/>
  <c r="L727" i="1" a="1"/>
  <c r="L727" i="1" s="1"/>
  <c r="L2" i="1" a="1"/>
  <c r="L2" i="1" s="1"/>
  <c r="L3" i="1" a="1"/>
  <c r="L3" i="1" s="1"/>
  <c r="L4" i="1" a="1"/>
  <c r="L4" i="1" s="1"/>
  <c r="L5" i="1" a="1"/>
  <c r="L5" i="1" s="1"/>
  <c r="L6" i="1" a="1"/>
  <c r="L6" i="1" s="1"/>
  <c r="L7" i="1" a="1"/>
  <c r="L7" i="1" s="1"/>
  <c r="L8" i="1" a="1"/>
  <c r="L8" i="1" s="1"/>
  <c r="L9" i="1" a="1"/>
  <c r="L9" i="1" s="1"/>
  <c r="L10" i="1" a="1"/>
  <c r="L10" i="1" s="1"/>
  <c r="L11" i="1" a="1"/>
  <c r="L11" i="1" s="1"/>
  <c r="L12" i="1" a="1"/>
  <c r="L12" i="1" s="1"/>
  <c r="L13" i="1" a="1"/>
  <c r="L13" i="1" s="1"/>
  <c r="L14" i="1" a="1"/>
  <c r="L14" i="1" s="1"/>
  <c r="L15" i="1" a="1"/>
  <c r="L15" i="1" s="1"/>
  <c r="L16" i="1" a="1"/>
  <c r="L16" i="1" s="1"/>
  <c r="L17" i="1" a="1"/>
  <c r="L17" i="1" s="1"/>
  <c r="L18" i="1" a="1"/>
  <c r="L18" i="1" s="1"/>
  <c r="M18" i="1" s="1" a="1"/>
  <c r="M18" i="1" s="1"/>
  <c r="L19" i="1" a="1"/>
  <c r="L19" i="1" s="1"/>
  <c r="L20" i="1" a="1"/>
  <c r="L20" i="1" s="1"/>
  <c r="L21" i="1" a="1"/>
  <c r="L21" i="1" s="1"/>
  <c r="L22" i="1" a="1"/>
  <c r="L22" i="1" s="1"/>
  <c r="L23" i="1" a="1"/>
  <c r="L23" i="1" s="1"/>
  <c r="L24" i="1" a="1"/>
  <c r="L24" i="1" s="1"/>
  <c r="L25" i="1" a="1"/>
  <c r="L25" i="1" s="1"/>
  <c r="M25" i="1" s="1" a="1"/>
  <c r="M25" i="1" s="1"/>
  <c r="L26" i="1" a="1"/>
  <c r="L26" i="1" s="1"/>
  <c r="L27" i="1" a="1"/>
  <c r="L27" i="1" s="1"/>
  <c r="L28" i="1" a="1"/>
  <c r="L28" i="1" s="1"/>
  <c r="L29" i="1" a="1"/>
  <c r="L29" i="1" s="1"/>
  <c r="L30" i="1" a="1"/>
  <c r="L30" i="1" s="1"/>
  <c r="L31" i="1" a="1"/>
  <c r="L31" i="1" s="1"/>
  <c r="L32" i="1" a="1"/>
  <c r="L32" i="1" s="1"/>
  <c r="L33" i="1" a="1"/>
  <c r="L33" i="1" s="1"/>
  <c r="L34" i="1" a="1"/>
  <c r="L34" i="1" s="1"/>
  <c r="L35" i="1" a="1"/>
  <c r="L35" i="1" s="1"/>
  <c r="L36" i="1" a="1"/>
  <c r="L36" i="1" s="1"/>
  <c r="L37" i="1" a="1"/>
  <c r="L37" i="1" s="1"/>
  <c r="L38" i="1" a="1"/>
  <c r="L38" i="1" s="1"/>
  <c r="L39" i="1" a="1"/>
  <c r="L39" i="1" s="1"/>
  <c r="L40" i="1" a="1"/>
  <c r="L40" i="1" s="1"/>
  <c r="L41" i="1" a="1"/>
  <c r="L41" i="1" s="1"/>
  <c r="L42" i="1" a="1"/>
  <c r="L42" i="1" s="1"/>
  <c r="L43" i="1" a="1"/>
  <c r="L43" i="1" s="1"/>
  <c r="L44" i="1" a="1"/>
  <c r="L44" i="1" s="1"/>
  <c r="L45" i="1" a="1"/>
  <c r="L45" i="1" s="1"/>
  <c r="L46" i="1" a="1"/>
  <c r="L46" i="1" s="1"/>
  <c r="L47" i="1" a="1"/>
  <c r="L47" i="1" s="1"/>
  <c r="L48" i="1" a="1"/>
  <c r="L48" i="1" s="1"/>
  <c r="L49" i="1" a="1"/>
  <c r="L49" i="1" s="1"/>
  <c r="L50" i="1" a="1"/>
  <c r="L50" i="1" s="1"/>
  <c r="L51" i="1" a="1"/>
  <c r="L51" i="1" s="1"/>
  <c r="L52" i="1" a="1"/>
  <c r="L52" i="1" s="1"/>
  <c r="L53" i="1" a="1"/>
  <c r="L53" i="1" s="1"/>
  <c r="L54" i="1" a="1"/>
  <c r="L54" i="1" s="1"/>
  <c r="L55" i="1" a="1"/>
  <c r="L55" i="1" s="1"/>
  <c r="L56" i="1" a="1"/>
  <c r="L56" i="1" s="1"/>
  <c r="L57" i="1" a="1"/>
  <c r="L57" i="1" s="1"/>
  <c r="L58" i="1" a="1"/>
  <c r="L58" i="1" s="1"/>
  <c r="L59" i="1" a="1"/>
  <c r="L59" i="1" s="1"/>
  <c r="L60" i="1" a="1"/>
  <c r="L60" i="1" s="1"/>
  <c r="L61" i="1" a="1"/>
  <c r="L61" i="1" s="1"/>
  <c r="L62" i="1" a="1"/>
  <c r="L62" i="1" s="1"/>
  <c r="L63" i="1" a="1"/>
  <c r="L63" i="1" s="1"/>
  <c r="L64" i="1" a="1"/>
  <c r="L64" i="1" s="1"/>
  <c r="L65" i="1" a="1"/>
  <c r="L65" i="1" s="1"/>
  <c r="L66" i="1" a="1"/>
  <c r="L66" i="1" s="1"/>
  <c r="L67" i="1" a="1"/>
  <c r="L67" i="1" s="1"/>
  <c r="L68" i="1" a="1"/>
  <c r="L68" i="1" s="1"/>
  <c r="L69" i="1" a="1"/>
  <c r="L69" i="1" s="1"/>
  <c r="L70" i="1" a="1"/>
  <c r="L70" i="1" s="1"/>
  <c r="L71" i="1" a="1"/>
  <c r="L71" i="1" s="1"/>
  <c r="L72" i="1" a="1"/>
  <c r="L72" i="1" s="1"/>
  <c r="L73" i="1" a="1"/>
  <c r="L73" i="1" s="1"/>
  <c r="L74" i="1" a="1"/>
  <c r="L74" i="1" s="1"/>
  <c r="L75" i="1" a="1"/>
  <c r="L75" i="1" s="1"/>
  <c r="L76" i="1" a="1"/>
  <c r="L76" i="1" s="1"/>
  <c r="L77" i="1" a="1"/>
  <c r="L77" i="1" s="1"/>
  <c r="L78" i="1" a="1"/>
  <c r="L78" i="1" s="1"/>
  <c r="L79" i="1" a="1"/>
  <c r="L79" i="1" s="1"/>
  <c r="L80" i="1" a="1"/>
  <c r="L80" i="1" s="1"/>
  <c r="L81" i="1" a="1"/>
  <c r="L81" i="1" s="1"/>
  <c r="L82" i="1" a="1"/>
  <c r="L82" i="1" s="1"/>
  <c r="L83" i="1" a="1"/>
  <c r="L83" i="1" s="1"/>
  <c r="L84" i="1" a="1"/>
  <c r="L84" i="1" s="1"/>
  <c r="L85" i="1" a="1"/>
  <c r="L85" i="1" s="1"/>
  <c r="L86" i="1" a="1"/>
  <c r="L86" i="1" s="1"/>
  <c r="L87" i="1" a="1"/>
  <c r="L87" i="1" s="1"/>
  <c r="L88" i="1" a="1"/>
  <c r="L88" i="1" s="1"/>
  <c r="L89" i="1" a="1"/>
  <c r="L89" i="1" s="1"/>
  <c r="L90" i="1" a="1"/>
  <c r="L90" i="1" s="1"/>
  <c r="L91" i="1" a="1"/>
  <c r="L91" i="1" s="1"/>
  <c r="L92" i="1" a="1"/>
  <c r="L92" i="1" s="1"/>
  <c r="L93" i="1" a="1"/>
  <c r="L93" i="1" s="1"/>
  <c r="L94" i="1" a="1"/>
  <c r="L94" i="1" s="1"/>
  <c r="L95" i="1" a="1"/>
  <c r="L95" i="1" s="1"/>
  <c r="M95" i="1" s="1" a="1"/>
  <c r="M95" i="1" s="1"/>
  <c r="L96" i="1" a="1"/>
  <c r="L96" i="1" s="1"/>
  <c r="L97" i="1" a="1"/>
  <c r="L97" i="1" s="1"/>
  <c r="M97" i="1" s="1" a="1"/>
  <c r="M97" i="1" s="1"/>
  <c r="L98" i="1" a="1"/>
  <c r="L98" i="1" s="1"/>
  <c r="L99" i="1" a="1"/>
  <c r="L99" i="1" s="1"/>
  <c r="M99" i="1" s="1" a="1"/>
  <c r="M99" i="1" s="1"/>
  <c r="L100" i="1" a="1"/>
  <c r="L100" i="1" s="1"/>
  <c r="L101" i="1" a="1"/>
  <c r="L101" i="1" s="1"/>
  <c r="M101" i="1" s="1" a="1"/>
  <c r="M101" i="1" s="1"/>
  <c r="L102" i="1" a="1"/>
  <c r="L102" i="1" s="1"/>
  <c r="L103" i="1" a="1"/>
  <c r="L103" i="1" s="1"/>
  <c r="M103" i="1" s="1" a="1"/>
  <c r="M103" i="1" s="1"/>
  <c r="L104" i="1" a="1"/>
  <c r="L104" i="1" s="1"/>
  <c r="M104" i="1" s="1" a="1"/>
  <c r="M104" i="1" s="1"/>
  <c r="L105" i="1" a="1"/>
  <c r="L105" i="1" s="1"/>
  <c r="L106" i="1" a="1"/>
  <c r="L106" i="1" s="1"/>
  <c r="M106" i="1" s="1" a="1"/>
  <c r="M106" i="1" s="1"/>
  <c r="L107" i="1" a="1"/>
  <c r="L107" i="1" s="1"/>
  <c r="L108" i="1" a="1"/>
  <c r="L108" i="1" s="1"/>
  <c r="L109" i="1" a="1"/>
  <c r="L109" i="1" s="1"/>
  <c r="M109" i="1" s="1" a="1"/>
  <c r="M109" i="1" s="1"/>
  <c r="L110" i="1" a="1"/>
  <c r="L110" i="1" s="1"/>
  <c r="L111" i="1" a="1"/>
  <c r="L111" i="1" s="1"/>
  <c r="L112" i="1" a="1"/>
  <c r="L112" i="1" s="1"/>
  <c r="L113" i="1" a="1"/>
  <c r="L113" i="1" s="1"/>
  <c r="L114" i="1" a="1"/>
  <c r="L114" i="1" s="1"/>
  <c r="L115" i="1" a="1"/>
  <c r="L115" i="1" s="1"/>
  <c r="L116" i="1" a="1"/>
  <c r="L116" i="1" s="1"/>
  <c r="M116" i="1" s="1" a="1"/>
  <c r="M116" i="1" s="1"/>
  <c r="L117" i="1" a="1"/>
  <c r="L117" i="1" s="1"/>
  <c r="M117" i="1" s="1" a="1"/>
  <c r="M117" i="1" s="1"/>
  <c r="L118" i="1" a="1"/>
  <c r="L118" i="1" s="1"/>
  <c r="L119" i="1" a="1"/>
  <c r="L119" i="1" s="1"/>
  <c r="L120" i="1" a="1"/>
  <c r="L120" i="1" s="1"/>
  <c r="L121" i="1" a="1"/>
  <c r="L121" i="1" s="1"/>
  <c r="L122" i="1" a="1"/>
  <c r="L122" i="1" s="1"/>
  <c r="L123" i="1" a="1"/>
  <c r="L123" i="1" s="1"/>
  <c r="L124" i="1" a="1"/>
  <c r="L124" i="1" s="1"/>
  <c r="M124" i="1" s="1" a="1"/>
  <c r="M124" i="1" s="1"/>
  <c r="L125" i="1" a="1"/>
  <c r="L125" i="1" s="1"/>
  <c r="M125" i="1" s="1" a="1"/>
  <c r="M125" i="1" s="1"/>
  <c r="L126" i="1" a="1"/>
  <c r="L126" i="1" s="1"/>
  <c r="L127" i="1" a="1"/>
  <c r="L127" i="1" s="1"/>
  <c r="L128" i="1" a="1"/>
  <c r="L128" i="1" s="1"/>
  <c r="L129" i="1" a="1"/>
  <c r="L129" i="1" s="1"/>
  <c r="M129" i="1" s="1" a="1"/>
  <c r="M129" i="1" s="1"/>
  <c r="L130" i="1" a="1"/>
  <c r="L130" i="1" s="1"/>
  <c r="M130" i="1" s="1" a="1"/>
  <c r="M130" i="1" s="1"/>
  <c r="L131" i="1" a="1"/>
  <c r="L131" i="1" s="1"/>
  <c r="L132" i="1" a="1"/>
  <c r="L132" i="1" s="1"/>
  <c r="L133" i="1" a="1"/>
  <c r="L133" i="1" s="1"/>
  <c r="L134" i="1" a="1"/>
  <c r="L134" i="1" s="1"/>
  <c r="M134" i="1" s="1" a="1"/>
  <c r="M134" i="1" s="1"/>
  <c r="L135" i="1" a="1"/>
  <c r="L135" i="1" s="1"/>
  <c r="L136" i="1" a="1"/>
  <c r="L136" i="1" s="1"/>
  <c r="L137" i="1" a="1"/>
  <c r="L137" i="1" s="1"/>
  <c r="L138" i="1" a="1"/>
  <c r="L138" i="1" s="1"/>
  <c r="M138" i="1" s="1" a="1"/>
  <c r="M138" i="1" s="1"/>
  <c r="L139" i="1" a="1"/>
  <c r="L139" i="1" s="1"/>
  <c r="L140" i="1" a="1"/>
  <c r="L140" i="1" s="1"/>
  <c r="M140" i="1" s="1" a="1"/>
  <c r="M140" i="1" s="1"/>
  <c r="L141" i="1" a="1"/>
  <c r="L141" i="1" s="1"/>
  <c r="L142" i="1" a="1"/>
  <c r="L142" i="1" s="1"/>
  <c r="L143" i="1" a="1"/>
  <c r="L143" i="1" s="1"/>
  <c r="L144" i="1" a="1"/>
  <c r="L144" i="1" s="1"/>
  <c r="M144" i="1" s="1" a="1"/>
  <c r="M144" i="1" s="1"/>
  <c r="L145" i="1" a="1"/>
  <c r="L145" i="1" s="1"/>
  <c r="L146" i="1" a="1"/>
  <c r="L146" i="1" s="1"/>
  <c r="L147" i="1" a="1"/>
  <c r="L147" i="1" s="1"/>
  <c r="L148" i="1" a="1"/>
  <c r="L148" i="1" s="1"/>
  <c r="M148" i="1" s="1" a="1"/>
  <c r="M148" i="1" s="1"/>
  <c r="L149" i="1" a="1"/>
  <c r="L149" i="1" s="1"/>
  <c r="L150" i="1" a="1"/>
  <c r="L150" i="1" s="1"/>
  <c r="L151" i="1" a="1"/>
  <c r="L151" i="1" s="1"/>
  <c r="L152" i="1" a="1"/>
  <c r="L152" i="1" s="1"/>
  <c r="M152" i="1" s="1" a="1"/>
  <c r="M152" i="1" s="1"/>
  <c r="L153" i="1" a="1"/>
  <c r="L153" i="1" s="1"/>
  <c r="L154" i="1" a="1"/>
  <c r="L154" i="1" s="1"/>
  <c r="L155" i="1" a="1"/>
  <c r="L155" i="1" s="1"/>
  <c r="L156" i="1" a="1"/>
  <c r="L156" i="1" s="1"/>
  <c r="M156" i="1" s="1" a="1"/>
  <c r="M156" i="1" s="1"/>
  <c r="L157" i="1" a="1"/>
  <c r="L157" i="1" s="1"/>
  <c r="L158" i="1" a="1"/>
  <c r="L158" i="1" s="1"/>
  <c r="L159" i="1" a="1"/>
  <c r="L159" i="1" s="1"/>
  <c r="L160" i="1" a="1"/>
  <c r="L160" i="1" s="1"/>
  <c r="M160" i="1" s="1" a="1"/>
  <c r="M160" i="1" s="1"/>
  <c r="L161" i="1" a="1"/>
  <c r="L161" i="1" s="1"/>
  <c r="L162" i="1" a="1"/>
  <c r="L162" i="1" s="1"/>
  <c r="L163" i="1" a="1"/>
  <c r="L163" i="1" s="1"/>
  <c r="L164" i="1" a="1"/>
  <c r="L164" i="1" s="1"/>
  <c r="M164" i="1" s="1" a="1"/>
  <c r="M164" i="1" s="1"/>
  <c r="L165" i="1" a="1"/>
  <c r="L165" i="1" s="1"/>
  <c r="L166" i="1" a="1"/>
  <c r="L166" i="1" s="1"/>
  <c r="L167" i="1" a="1"/>
  <c r="L167" i="1" s="1"/>
  <c r="L168" i="1" a="1"/>
  <c r="L168" i="1" s="1"/>
  <c r="M168" i="1" s="1" a="1"/>
  <c r="M168" i="1" s="1"/>
  <c r="L169" i="1" a="1"/>
  <c r="L169" i="1" s="1"/>
  <c r="L170" i="1" a="1"/>
  <c r="L170" i="1" s="1"/>
  <c r="L171" i="1" a="1"/>
  <c r="L171" i="1" s="1"/>
  <c r="L172" i="1" a="1"/>
  <c r="L172" i="1" s="1"/>
  <c r="M172" i="1" s="1" a="1"/>
  <c r="M172" i="1" s="1"/>
  <c r="L173" i="1" a="1"/>
  <c r="L173" i="1" s="1"/>
  <c r="L174" i="1" a="1"/>
  <c r="L174" i="1" s="1"/>
  <c r="L175" i="1" a="1"/>
  <c r="L175" i="1" s="1"/>
  <c r="L176" i="1" a="1"/>
  <c r="L176" i="1" s="1"/>
  <c r="M176" i="1" s="1" a="1"/>
  <c r="M176" i="1" s="1"/>
  <c r="L177" i="1" a="1"/>
  <c r="L177" i="1" s="1"/>
  <c r="L178" i="1" a="1"/>
  <c r="L178" i="1" s="1"/>
  <c r="L179" i="1" a="1"/>
  <c r="L179" i="1" s="1"/>
  <c r="L180" i="1" a="1"/>
  <c r="L180" i="1" s="1"/>
  <c r="L181" i="1" a="1"/>
  <c r="L181" i="1" s="1"/>
  <c r="L182" i="1" a="1"/>
  <c r="L182" i="1" s="1"/>
  <c r="L183" i="1" a="1"/>
  <c r="L183" i="1" s="1"/>
  <c r="L184" i="1" a="1"/>
  <c r="L184" i="1" s="1"/>
  <c r="M184" i="1" s="1" a="1"/>
  <c r="M184" i="1" s="1"/>
  <c r="L185" i="1" a="1"/>
  <c r="L185" i="1" s="1"/>
  <c r="L186" i="1" a="1"/>
  <c r="L186" i="1" s="1"/>
  <c r="L187" i="1" a="1"/>
  <c r="L187" i="1" s="1"/>
  <c r="L188" i="1" a="1"/>
  <c r="L188" i="1" s="1"/>
  <c r="L189" i="1" a="1"/>
  <c r="L189" i="1" s="1"/>
  <c r="L190" i="1" a="1"/>
  <c r="L190" i="1" s="1"/>
  <c r="L191" i="1" a="1"/>
  <c r="L191" i="1" s="1"/>
  <c r="L192" i="1" a="1"/>
  <c r="L192" i="1" s="1"/>
  <c r="M192" i="1" s="1" a="1"/>
  <c r="M192" i="1" s="1"/>
  <c r="L193" i="1" a="1"/>
  <c r="L193" i="1" s="1"/>
  <c r="L194" i="1" a="1"/>
  <c r="L194" i="1" s="1"/>
  <c r="L195" i="1" a="1"/>
  <c r="L195" i="1" s="1"/>
  <c r="L196" i="1" a="1"/>
  <c r="L196" i="1" s="1"/>
  <c r="L197" i="1" a="1"/>
  <c r="L197" i="1" s="1"/>
  <c r="L198" i="1" a="1"/>
  <c r="L198" i="1" s="1"/>
  <c r="L199" i="1" a="1"/>
  <c r="L199" i="1" s="1"/>
  <c r="L200" i="1" a="1"/>
  <c r="L200" i="1" s="1"/>
  <c r="L201" i="1" a="1"/>
  <c r="L201" i="1" s="1"/>
  <c r="L202" i="1" a="1"/>
  <c r="L202" i="1" s="1"/>
  <c r="L203" i="1" a="1"/>
  <c r="L203" i="1" s="1"/>
  <c r="L204" i="1" a="1"/>
  <c r="L204" i="1" s="1"/>
  <c r="M204" i="1" s="1" a="1"/>
  <c r="M204" i="1" s="1"/>
  <c r="L205" i="1" a="1"/>
  <c r="L205" i="1" s="1"/>
  <c r="L206" i="1" a="1"/>
  <c r="L206" i="1" s="1"/>
  <c r="L207" i="1" a="1"/>
  <c r="L207" i="1" s="1"/>
  <c r="L208" i="1" a="1"/>
  <c r="L208" i="1" s="1"/>
  <c r="M208" i="1" s="1" a="1"/>
  <c r="M208" i="1" s="1"/>
  <c r="L209" i="1" a="1"/>
  <c r="L209" i="1" s="1"/>
  <c r="L210" i="1" a="1"/>
  <c r="L210" i="1" s="1"/>
  <c r="L211" i="1" a="1"/>
  <c r="L211" i="1" s="1"/>
  <c r="L212" i="1" a="1"/>
  <c r="L212" i="1" s="1"/>
  <c r="L213" i="1" a="1"/>
  <c r="L213" i="1" s="1"/>
  <c r="L214" i="1" a="1"/>
  <c r="L214" i="1" s="1"/>
  <c r="L215" i="1" a="1"/>
  <c r="L215" i="1" s="1"/>
  <c r="L216" i="1" a="1"/>
  <c r="L216" i="1" s="1"/>
  <c r="M216" i="1" s="1" a="1"/>
  <c r="M216" i="1" s="1"/>
  <c r="L217" i="1" a="1"/>
  <c r="L217" i="1" s="1"/>
  <c r="L218" i="1" a="1"/>
  <c r="L218" i="1" s="1"/>
  <c r="L219" i="1" a="1"/>
  <c r="L219" i="1" s="1"/>
  <c r="L220" i="1" a="1"/>
  <c r="L220" i="1" s="1"/>
  <c r="M220" i="1" s="1" a="1"/>
  <c r="M220" i="1" s="1"/>
  <c r="L221" i="1" a="1"/>
  <c r="L221" i="1" s="1"/>
  <c r="L222" i="1" a="1"/>
  <c r="L222" i="1" s="1"/>
  <c r="L223" i="1" a="1"/>
  <c r="L223" i="1" s="1"/>
  <c r="L224" i="1" a="1"/>
  <c r="L224" i="1" s="1"/>
  <c r="M224" i="1" s="1" a="1"/>
  <c r="M224" i="1" s="1"/>
  <c r="L225" i="1" a="1"/>
  <c r="L225" i="1" s="1"/>
  <c r="L226" i="1" a="1"/>
  <c r="L226" i="1" s="1"/>
  <c r="L227" i="1" a="1"/>
  <c r="L227" i="1" s="1"/>
  <c r="L228" i="1" a="1"/>
  <c r="L228" i="1" s="1"/>
  <c r="L229" i="1" a="1"/>
  <c r="L229" i="1" s="1"/>
  <c r="L230" i="1" a="1"/>
  <c r="L230" i="1" s="1"/>
  <c r="L231" i="1" a="1"/>
  <c r="L231" i="1" s="1"/>
  <c r="L232" i="1" a="1"/>
  <c r="L232" i="1" s="1"/>
  <c r="L233" i="1" a="1"/>
  <c r="L233" i="1" s="1"/>
  <c r="L234" i="1" a="1"/>
  <c r="L234" i="1" s="1"/>
  <c r="L235" i="1" a="1"/>
  <c r="L235" i="1" s="1"/>
  <c r="L236" i="1" a="1"/>
  <c r="L236" i="1" s="1"/>
  <c r="L237" i="1" a="1"/>
  <c r="L237" i="1" s="1"/>
  <c r="L238" i="1" a="1"/>
  <c r="L238" i="1" s="1"/>
  <c r="L239" i="1" a="1"/>
  <c r="L239" i="1" s="1"/>
  <c r="L240" i="1" a="1"/>
  <c r="L240" i="1" s="1"/>
  <c r="L241" i="1" a="1"/>
  <c r="L241" i="1" s="1"/>
  <c r="L242" i="1" a="1"/>
  <c r="L242" i="1" s="1"/>
  <c r="L243" i="1" a="1"/>
  <c r="L243" i="1" s="1"/>
  <c r="L244" i="1" a="1"/>
  <c r="L244" i="1" s="1"/>
  <c r="L245" i="1" a="1"/>
  <c r="L245" i="1" s="1"/>
  <c r="L246" i="1" a="1"/>
  <c r="L246" i="1" s="1"/>
  <c r="L247" i="1" a="1"/>
  <c r="L247" i="1" s="1"/>
  <c r="L248" i="1" a="1"/>
  <c r="L248" i="1" s="1"/>
  <c r="L249" i="1" a="1"/>
  <c r="L249" i="1" s="1"/>
  <c r="L250" i="1" a="1"/>
  <c r="L250" i="1" s="1"/>
  <c r="L251" i="1" a="1"/>
  <c r="L251" i="1" s="1"/>
  <c r="L252" i="1" a="1"/>
  <c r="L252" i="1" s="1"/>
  <c r="L253" i="1" a="1"/>
  <c r="L253" i="1" s="1"/>
  <c r="L254" i="1" a="1"/>
  <c r="L254" i="1" s="1"/>
  <c r="L255" i="1" a="1"/>
  <c r="L255" i="1" s="1"/>
  <c r="L256" i="1" a="1"/>
  <c r="L256" i="1" s="1"/>
  <c r="M256" i="1" s="1" a="1"/>
  <c r="M256" i="1" s="1"/>
  <c r="L257" i="1" a="1"/>
  <c r="L257" i="1" s="1"/>
  <c r="L258" i="1" a="1"/>
  <c r="L258" i="1" s="1"/>
  <c r="M258" i="1" s="1" a="1"/>
  <c r="M258" i="1" s="1"/>
  <c r="L259" i="1" a="1"/>
  <c r="L259" i="1" s="1"/>
  <c r="L260" i="1" a="1"/>
  <c r="L260" i="1" s="1"/>
  <c r="M260" i="1" s="1" a="1"/>
  <c r="M260" i="1" s="1"/>
  <c r="L261" i="1" a="1"/>
  <c r="L261" i="1" s="1"/>
  <c r="L262" i="1" a="1"/>
  <c r="L262" i="1" s="1"/>
  <c r="L263" i="1" a="1"/>
  <c r="L263" i="1" s="1"/>
  <c r="L264" i="1" a="1"/>
  <c r="L264" i="1" s="1"/>
  <c r="L265" i="1" a="1"/>
  <c r="L265" i="1" s="1"/>
  <c r="L266" i="1" a="1"/>
  <c r="L266" i="1" s="1"/>
  <c r="L267" i="1" a="1"/>
  <c r="L267" i="1" s="1"/>
  <c r="L268" i="1" a="1"/>
  <c r="L268" i="1" s="1"/>
  <c r="M268" i="1" s="1" a="1"/>
  <c r="M268" i="1" s="1"/>
  <c r="L269" i="1" a="1"/>
  <c r="L269" i="1" s="1"/>
  <c r="L270" i="1" a="1"/>
  <c r="L270" i="1" s="1"/>
  <c r="L271" i="1" a="1"/>
  <c r="L271" i="1" s="1"/>
  <c r="L272" i="1" a="1"/>
  <c r="L272" i="1" s="1"/>
  <c r="M272" i="1" s="1" a="1"/>
  <c r="M272" i="1" s="1"/>
  <c r="L273" i="1" a="1"/>
  <c r="L273" i="1" s="1"/>
  <c r="L274" i="1" a="1"/>
  <c r="L274" i="1" s="1"/>
  <c r="M274" i="1" s="1" a="1"/>
  <c r="M274" i="1" s="1"/>
  <c r="L275" i="1" a="1"/>
  <c r="L275" i="1" s="1"/>
  <c r="L276" i="1" a="1"/>
  <c r="L276" i="1" s="1"/>
  <c r="M276" i="1" s="1" a="1"/>
  <c r="M276" i="1" s="1"/>
  <c r="L277" i="1" a="1"/>
  <c r="L277" i="1" s="1"/>
  <c r="L278" i="1" a="1"/>
  <c r="L278" i="1" s="1"/>
  <c r="L279" i="1" a="1"/>
  <c r="L279" i="1" s="1"/>
  <c r="L280" i="1" a="1"/>
  <c r="L280" i="1" s="1"/>
  <c r="M280" i="1" s="1" a="1"/>
  <c r="M280" i="1" s="1"/>
  <c r="L281" i="1" a="1"/>
  <c r="L281" i="1" s="1"/>
  <c r="L282" i="1" a="1"/>
  <c r="L282" i="1" s="1"/>
  <c r="M282" i="1" s="1" a="1"/>
  <c r="M282" i="1" s="1"/>
  <c r="L283" i="1" a="1"/>
  <c r="L283" i="1" s="1"/>
  <c r="L284" i="1" a="1"/>
  <c r="L284" i="1" s="1"/>
  <c r="M284" i="1" s="1" a="1"/>
  <c r="M284" i="1" s="1"/>
  <c r="L285" i="1" a="1"/>
  <c r="L285" i="1" s="1"/>
  <c r="L286" i="1" a="1"/>
  <c r="L286" i="1" s="1"/>
  <c r="M286" i="1" s="1" a="1"/>
  <c r="M286" i="1" s="1"/>
  <c r="L287" i="1" a="1"/>
  <c r="L287" i="1" s="1"/>
  <c r="L288" i="1" a="1"/>
  <c r="L288" i="1" s="1"/>
  <c r="M288" i="1" s="1" a="1"/>
  <c r="M288" i="1" s="1"/>
  <c r="L289" i="1" a="1"/>
  <c r="L289" i="1" s="1"/>
  <c r="L290" i="1" a="1"/>
  <c r="L290" i="1" s="1"/>
  <c r="M290" i="1" s="1" a="1"/>
  <c r="M290" i="1" s="1"/>
  <c r="L291" i="1" a="1"/>
  <c r="L291" i="1" s="1"/>
  <c r="L292" i="1" a="1"/>
  <c r="L292" i="1" s="1"/>
  <c r="M292" i="1" s="1" a="1"/>
  <c r="M292" i="1" s="1"/>
  <c r="L293" i="1" a="1"/>
  <c r="L293" i="1" s="1"/>
  <c r="L294" i="1" a="1"/>
  <c r="L294" i="1" s="1"/>
  <c r="L295" i="1" a="1"/>
  <c r="L295" i="1" s="1"/>
  <c r="L296" i="1" a="1"/>
  <c r="L296" i="1" s="1"/>
  <c r="M296" i="1" s="1" a="1"/>
  <c r="M296" i="1" s="1"/>
  <c r="L297" i="1" a="1"/>
  <c r="L297" i="1" s="1"/>
  <c r="L298" i="1" a="1"/>
  <c r="L298" i="1" s="1"/>
  <c r="L299" i="1" a="1"/>
  <c r="L299" i="1" s="1"/>
  <c r="L300" i="1" a="1"/>
  <c r="L300" i="1" s="1"/>
  <c r="M300" i="1" s="1" a="1"/>
  <c r="M300" i="1" s="1"/>
  <c r="L301" i="1" a="1"/>
  <c r="L301" i="1" s="1"/>
  <c r="L302" i="1" a="1"/>
  <c r="L302" i="1" s="1"/>
  <c r="L303" i="1" a="1"/>
  <c r="L303" i="1" s="1"/>
  <c r="L304" i="1" a="1"/>
  <c r="L304" i="1" s="1"/>
  <c r="M304" i="1" s="1" a="1"/>
  <c r="M304" i="1" s="1"/>
  <c r="L305" i="1" a="1"/>
  <c r="L305" i="1" s="1"/>
  <c r="L306" i="1" a="1"/>
  <c r="L306" i="1" s="1"/>
  <c r="L307" i="1" a="1"/>
  <c r="L307" i="1" s="1"/>
  <c r="L308" i="1" a="1"/>
  <c r="L308" i="1" s="1"/>
  <c r="M308" i="1" s="1" a="1"/>
  <c r="M308" i="1" s="1"/>
  <c r="L309" i="1" a="1"/>
  <c r="L309" i="1" s="1"/>
  <c r="L310" i="1" a="1"/>
  <c r="L310" i="1" s="1"/>
  <c r="L311" i="1" a="1"/>
  <c r="L311" i="1" s="1"/>
  <c r="L312" i="1" a="1"/>
  <c r="L312" i="1" s="1"/>
  <c r="M312" i="1" s="1" a="1"/>
  <c r="M312" i="1" s="1"/>
  <c r="L313" i="1" a="1"/>
  <c r="L313" i="1" s="1"/>
  <c r="L314" i="1" a="1"/>
  <c r="L314" i="1" s="1"/>
  <c r="L315" i="1" a="1"/>
  <c r="L315" i="1" s="1"/>
  <c r="L316" i="1" a="1"/>
  <c r="L316" i="1" s="1"/>
  <c r="M316" i="1" s="1" a="1"/>
  <c r="M316" i="1" s="1"/>
  <c r="L317" i="1" a="1"/>
  <c r="L317" i="1" s="1"/>
  <c r="L318" i="1" a="1"/>
  <c r="L318" i="1" s="1"/>
  <c r="L319" i="1" a="1"/>
  <c r="L319" i="1" s="1"/>
  <c r="M319" i="1" s="1" a="1"/>
  <c r="M319" i="1" s="1"/>
  <c r="L320" i="1" a="1"/>
  <c r="L320" i="1" s="1"/>
  <c r="L321" i="1" a="1"/>
  <c r="L321" i="1" s="1"/>
  <c r="L322" i="1" a="1"/>
  <c r="L322" i="1" s="1"/>
  <c r="L323" i="1" a="1"/>
  <c r="L323" i="1" s="1"/>
  <c r="M323" i="1" s="1" a="1"/>
  <c r="M323" i="1" s="1"/>
  <c r="L324" i="1" a="1"/>
  <c r="L324" i="1" s="1"/>
  <c r="M324" i="1" s="1" a="1"/>
  <c r="M324" i="1" s="1"/>
  <c r="L325" i="1" a="1"/>
  <c r="L325" i="1" s="1"/>
  <c r="M325" i="1" s="1" a="1"/>
  <c r="M325" i="1" s="1"/>
  <c r="L326" i="1" a="1"/>
  <c r="L326" i="1" s="1"/>
  <c r="L327" i="1" a="1"/>
  <c r="L327" i="1" s="1"/>
  <c r="M327" i="1" s="1" a="1"/>
  <c r="M327" i="1" s="1"/>
  <c r="L328" i="1" a="1"/>
  <c r="L328" i="1" s="1"/>
  <c r="L329" i="1" a="1"/>
  <c r="L329" i="1" s="1"/>
  <c r="L330" i="1" a="1"/>
  <c r="L330" i="1" s="1"/>
  <c r="L331" i="1" a="1"/>
  <c r="L331" i="1" s="1"/>
  <c r="M331" i="1" s="1" a="1"/>
  <c r="M331" i="1" s="1"/>
  <c r="L332" i="1" a="1"/>
  <c r="L332" i="1" s="1"/>
  <c r="M332" i="1" s="1" a="1"/>
  <c r="M332" i="1" s="1"/>
  <c r="L333" i="1" a="1"/>
  <c r="L333" i="1" s="1"/>
  <c r="M333" i="1" s="1" a="1"/>
  <c r="M333" i="1" s="1"/>
  <c r="L334" i="1" a="1"/>
  <c r="L334" i="1" s="1"/>
  <c r="L335" i="1" a="1"/>
  <c r="L335" i="1" s="1"/>
  <c r="M335" i="1" s="1" a="1"/>
  <c r="M335" i="1" s="1"/>
  <c r="L336" i="1" a="1"/>
  <c r="L336" i="1" s="1"/>
  <c r="L337" i="1" a="1"/>
  <c r="L337" i="1" s="1"/>
  <c r="L338" i="1" a="1"/>
  <c r="L338" i="1" s="1"/>
  <c r="L339" i="1" a="1"/>
  <c r="L339" i="1" s="1"/>
  <c r="M339" i="1" s="1" a="1"/>
  <c r="M339" i="1" s="1"/>
  <c r="L340" i="1" a="1"/>
  <c r="L340" i="1" s="1"/>
  <c r="M340" i="1" s="1" a="1"/>
  <c r="M340" i="1" s="1"/>
  <c r="L341" i="1" a="1"/>
  <c r="L341" i="1" s="1"/>
  <c r="M341" i="1" s="1" a="1"/>
  <c r="M341" i="1" s="1"/>
  <c r="L342" i="1" a="1"/>
  <c r="L342" i="1" s="1"/>
  <c r="L343" i="1" a="1"/>
  <c r="L343" i="1" s="1"/>
  <c r="M343" i="1" s="1" a="1"/>
  <c r="M343" i="1" s="1"/>
  <c r="L344" i="1" a="1"/>
  <c r="L344" i="1" s="1"/>
  <c r="L345" i="1" a="1"/>
  <c r="L345" i="1" s="1"/>
  <c r="M345" i="1" s="1" a="1"/>
  <c r="M345" i="1" s="1"/>
  <c r="L346" i="1" a="1"/>
  <c r="L346" i="1" s="1"/>
  <c r="L347" i="1" a="1"/>
  <c r="L347" i="1" s="1"/>
  <c r="M347" i="1" s="1" a="1"/>
  <c r="M347" i="1" s="1"/>
  <c r="L348" i="1" a="1"/>
  <c r="L348" i="1" s="1"/>
  <c r="M348" i="1" s="1" a="1"/>
  <c r="M348" i="1" s="1"/>
  <c r="L349" i="1" a="1"/>
  <c r="L349" i="1" s="1"/>
  <c r="M349" i="1" s="1" a="1"/>
  <c r="M349" i="1" s="1"/>
  <c r="L350" i="1" a="1"/>
  <c r="L350" i="1" s="1"/>
  <c r="L351" i="1" a="1"/>
  <c r="L351" i="1" s="1"/>
  <c r="M351" i="1" s="1" a="1"/>
  <c r="M351" i="1" s="1"/>
  <c r="L352" i="1" a="1"/>
  <c r="L352" i="1" s="1"/>
  <c r="L353" i="1" a="1"/>
  <c r="L353" i="1" s="1"/>
  <c r="M353" i="1" s="1" a="1"/>
  <c r="M353" i="1" s="1"/>
  <c r="L354" i="1" a="1"/>
  <c r="L354" i="1" s="1"/>
  <c r="L355" i="1" a="1"/>
  <c r="L355" i="1" s="1"/>
  <c r="M355" i="1" s="1" a="1"/>
  <c r="M355" i="1" s="1"/>
  <c r="L356" i="1" a="1"/>
  <c r="L356" i="1" s="1"/>
  <c r="M356" i="1" s="1" a="1"/>
  <c r="M356" i="1" s="1"/>
  <c r="L357" i="1" a="1"/>
  <c r="L357" i="1" s="1"/>
  <c r="M357" i="1" s="1" a="1"/>
  <c r="M357" i="1" s="1"/>
  <c r="L358" i="1" a="1"/>
  <c r="L358" i="1" s="1"/>
  <c r="L359" i="1" a="1"/>
  <c r="L359" i="1" s="1"/>
  <c r="M359" i="1" s="1" a="1"/>
  <c r="M359" i="1" s="1"/>
  <c r="L360" i="1" a="1"/>
  <c r="L360" i="1" s="1"/>
  <c r="L361" i="1" a="1"/>
  <c r="L361" i="1" s="1"/>
  <c r="M361" i="1" s="1" a="1"/>
  <c r="M361" i="1" s="1"/>
  <c r="L362" i="1" a="1"/>
  <c r="L362" i="1" s="1"/>
  <c r="L363" i="1" a="1"/>
  <c r="L363" i="1" s="1"/>
  <c r="M363" i="1" s="1" a="1"/>
  <c r="M363" i="1" s="1"/>
  <c r="L364" i="1" a="1"/>
  <c r="L364" i="1" s="1"/>
  <c r="M364" i="1" s="1" a="1"/>
  <c r="M364" i="1" s="1"/>
  <c r="L365" i="1" a="1"/>
  <c r="L365" i="1" s="1"/>
  <c r="M365" i="1" s="1" a="1"/>
  <c r="M365" i="1" s="1"/>
  <c r="L366" i="1" a="1"/>
  <c r="L366" i="1" s="1"/>
  <c r="L367" i="1" a="1"/>
  <c r="L367" i="1" s="1"/>
  <c r="M367" i="1" s="1" a="1"/>
  <c r="M367" i="1" s="1"/>
  <c r="L368" i="1" a="1"/>
  <c r="L368" i="1" s="1"/>
  <c r="L369" i="1" a="1"/>
  <c r="L369" i="1" s="1"/>
  <c r="M369" i="1" s="1" a="1"/>
  <c r="M369" i="1" s="1"/>
  <c r="L370" i="1" a="1"/>
  <c r="L370" i="1" s="1"/>
  <c r="L371" i="1" a="1"/>
  <c r="L371" i="1" s="1"/>
  <c r="M371" i="1" s="1" a="1"/>
  <c r="M371" i="1" s="1"/>
  <c r="L372" i="1" a="1"/>
  <c r="L372" i="1" s="1"/>
  <c r="M372" i="1" s="1" a="1"/>
  <c r="M372" i="1" s="1"/>
  <c r="L373" i="1" a="1"/>
  <c r="L373" i="1" s="1"/>
  <c r="M373" i="1" s="1" a="1"/>
  <c r="M373" i="1" s="1"/>
  <c r="L374" i="1" a="1"/>
  <c r="L374" i="1" s="1"/>
  <c r="L375" i="1" a="1"/>
  <c r="L375" i="1" s="1"/>
  <c r="M375" i="1" s="1" a="1"/>
  <c r="M375" i="1" s="1"/>
  <c r="L376" i="1" a="1"/>
  <c r="L376" i="1" s="1"/>
  <c r="L377" i="1" a="1"/>
  <c r="L377" i="1" s="1"/>
  <c r="M377" i="1" s="1" a="1"/>
  <c r="M377" i="1" s="1"/>
  <c r="L378" i="1" a="1"/>
  <c r="L378" i="1" s="1"/>
  <c r="L379" i="1" a="1"/>
  <c r="L379" i="1" s="1"/>
  <c r="M379" i="1" s="1" a="1"/>
  <c r="M379" i="1" s="1"/>
  <c r="L380" i="1" a="1"/>
  <c r="L380" i="1" s="1"/>
  <c r="M380" i="1" s="1" a="1"/>
  <c r="M380" i="1" s="1"/>
  <c r="L381" i="1" a="1"/>
  <c r="L381" i="1" s="1"/>
  <c r="M381" i="1" s="1" a="1"/>
  <c r="M381" i="1" s="1"/>
  <c r="L382" i="1" a="1"/>
  <c r="L382" i="1" s="1"/>
  <c r="L383" i="1" a="1"/>
  <c r="L383" i="1" s="1"/>
  <c r="M383" i="1" s="1" a="1"/>
  <c r="M383" i="1" s="1"/>
  <c r="L384" i="1" a="1"/>
  <c r="L384" i="1" s="1"/>
  <c r="L385" i="1" a="1"/>
  <c r="L385" i="1" s="1"/>
  <c r="M385" i="1" s="1" a="1"/>
  <c r="M385" i="1" s="1"/>
  <c r="L386" i="1" a="1"/>
  <c r="L386" i="1" s="1"/>
  <c r="L387" i="1" a="1"/>
  <c r="L387" i="1" s="1"/>
  <c r="M387" i="1" s="1" a="1"/>
  <c r="M387" i="1" s="1"/>
  <c r="L388" i="1" a="1"/>
  <c r="L388" i="1" s="1"/>
  <c r="M388" i="1" s="1" a="1"/>
  <c r="M388" i="1" s="1"/>
  <c r="L389" i="1" a="1"/>
  <c r="L389" i="1" s="1"/>
  <c r="M389" i="1" s="1" a="1"/>
  <c r="M389" i="1" s="1"/>
  <c r="L390" i="1" a="1"/>
  <c r="L390" i="1" s="1"/>
  <c r="L391" i="1" a="1"/>
  <c r="L391" i="1" s="1"/>
  <c r="M391" i="1" s="1" a="1"/>
  <c r="M391" i="1" s="1"/>
  <c r="L392" i="1" a="1"/>
  <c r="L392" i="1" s="1"/>
  <c r="L393" i="1" a="1"/>
  <c r="L393" i="1" s="1"/>
  <c r="M393" i="1" s="1" a="1"/>
  <c r="M393" i="1" s="1"/>
  <c r="L394" i="1" a="1"/>
  <c r="L394" i="1" s="1"/>
  <c r="L395" i="1" a="1"/>
  <c r="L395" i="1" s="1"/>
  <c r="M395" i="1" s="1" a="1"/>
  <c r="M395" i="1" s="1"/>
  <c r="L396" i="1" a="1"/>
  <c r="L396" i="1" s="1"/>
  <c r="M396" i="1" s="1" a="1"/>
  <c r="M396" i="1" s="1"/>
  <c r="L397" i="1" a="1"/>
  <c r="L397" i="1" s="1"/>
  <c r="M397" i="1" s="1" a="1"/>
  <c r="M397" i="1" s="1"/>
  <c r="L398" i="1" a="1"/>
  <c r="L398" i="1" s="1"/>
  <c r="L399" i="1" a="1"/>
  <c r="L399" i="1" s="1"/>
  <c r="M399" i="1" s="1" a="1"/>
  <c r="M399" i="1" s="1"/>
  <c r="L400" i="1" a="1"/>
  <c r="L400" i="1" s="1"/>
  <c r="L401" i="1" a="1"/>
  <c r="L401" i="1" s="1"/>
  <c r="M401" i="1" s="1" a="1"/>
  <c r="M401" i="1" s="1"/>
  <c r="L402" i="1" a="1"/>
  <c r="L402" i="1" s="1"/>
  <c r="L403" i="1" a="1"/>
  <c r="L403" i="1" s="1"/>
  <c r="M403" i="1" s="1" a="1"/>
  <c r="M403" i="1" s="1"/>
  <c r="L404" i="1" a="1"/>
  <c r="L404" i="1" s="1"/>
  <c r="M404" i="1" s="1" a="1"/>
  <c r="M404" i="1" s="1"/>
  <c r="L405" i="1" a="1"/>
  <c r="L405" i="1" s="1"/>
  <c r="M405" i="1" s="1" a="1"/>
  <c r="M405" i="1" s="1"/>
  <c r="L406" i="1" a="1"/>
  <c r="L406" i="1" s="1"/>
  <c r="L407" i="1" a="1"/>
  <c r="L407" i="1" s="1"/>
  <c r="M407" i="1" s="1" a="1"/>
  <c r="M407" i="1" s="1"/>
  <c r="L408" i="1" a="1"/>
  <c r="L408" i="1" s="1"/>
  <c r="L409" i="1" a="1"/>
  <c r="L409" i="1" s="1"/>
  <c r="M409" i="1" s="1" a="1"/>
  <c r="M409" i="1" s="1"/>
  <c r="L410" i="1" a="1"/>
  <c r="L410" i="1" s="1"/>
  <c r="L411" i="1" a="1"/>
  <c r="L411" i="1" s="1"/>
  <c r="M411" i="1" s="1" a="1"/>
  <c r="M411" i="1" s="1"/>
  <c r="L412" i="1" a="1"/>
  <c r="L412" i="1" s="1"/>
  <c r="M412" i="1" s="1" a="1"/>
  <c r="M412" i="1" s="1"/>
  <c r="L413" i="1" a="1"/>
  <c r="L413" i="1" s="1"/>
  <c r="M413" i="1" s="1" a="1"/>
  <c r="M413" i="1" s="1"/>
  <c r="L414" i="1" a="1"/>
  <c r="L414" i="1" s="1"/>
  <c r="L415" i="1" a="1"/>
  <c r="L415" i="1" s="1"/>
  <c r="M415" i="1" s="1" a="1"/>
  <c r="M415" i="1" s="1"/>
  <c r="L416" i="1" a="1"/>
  <c r="L416" i="1" s="1"/>
  <c r="L417" i="1" a="1"/>
  <c r="L417" i="1" s="1"/>
  <c r="M417" i="1" s="1" a="1"/>
  <c r="M417" i="1" s="1"/>
  <c r="L418" i="1" a="1"/>
  <c r="L418" i="1" s="1"/>
  <c r="L419" i="1" a="1"/>
  <c r="L419" i="1" s="1"/>
  <c r="M419" i="1" s="1" a="1"/>
  <c r="M419" i="1" s="1"/>
  <c r="L420" i="1" a="1"/>
  <c r="L420" i="1" s="1"/>
  <c r="M420" i="1" s="1" a="1"/>
  <c r="M420" i="1" s="1"/>
  <c r="L421" i="1" a="1"/>
  <c r="L421" i="1" s="1"/>
  <c r="L422" i="1" a="1"/>
  <c r="L422" i="1" s="1"/>
  <c r="L423" i="1" a="1"/>
  <c r="L423" i="1" s="1"/>
  <c r="L424" i="1" a="1"/>
  <c r="L424" i="1" s="1"/>
  <c r="L425" i="1" a="1"/>
  <c r="L425" i="1" s="1"/>
  <c r="L426" i="1" a="1"/>
  <c r="L426" i="1" s="1"/>
  <c r="L427" i="1" a="1"/>
  <c r="L427" i="1" s="1"/>
  <c r="M427" i="1" s="1" a="1"/>
  <c r="M427" i="1" s="1"/>
  <c r="L428" i="1" a="1"/>
  <c r="L428" i="1" s="1"/>
  <c r="L429" i="1" a="1"/>
  <c r="L429" i="1" s="1"/>
  <c r="L430" i="1" a="1"/>
  <c r="L430" i="1" s="1"/>
  <c r="L431" i="1" a="1"/>
  <c r="L431" i="1" s="1"/>
  <c r="L432" i="1" a="1"/>
  <c r="L432" i="1" s="1"/>
  <c r="L433" i="1" a="1"/>
  <c r="L433" i="1" s="1"/>
  <c r="M433" i="1" s="1" a="1"/>
  <c r="M433" i="1" s="1"/>
  <c r="L434" i="1" a="1"/>
  <c r="L434" i="1" s="1"/>
  <c r="L435" i="1" a="1"/>
  <c r="L435" i="1" s="1"/>
  <c r="M435" i="1" s="1" a="1"/>
  <c r="M435" i="1" s="1"/>
  <c r="L436" i="1" a="1"/>
  <c r="L436" i="1" s="1"/>
  <c r="L437" i="1" a="1"/>
  <c r="L437" i="1" s="1"/>
  <c r="L438" i="1" a="1"/>
  <c r="L438" i="1" s="1"/>
  <c r="L439" i="1" a="1"/>
  <c r="L439" i="1" s="1"/>
  <c r="L440" i="1" a="1"/>
  <c r="L440" i="1" s="1"/>
  <c r="L441" i="1" a="1"/>
  <c r="L441" i="1" s="1"/>
  <c r="M441" i="1" s="1" a="1"/>
  <c r="M441" i="1" s="1"/>
  <c r="L442" i="1" a="1"/>
  <c r="L442" i="1" s="1"/>
  <c r="L443" i="1" a="1"/>
  <c r="L443" i="1" s="1"/>
  <c r="L444" i="1" a="1"/>
  <c r="L444" i="1" s="1"/>
  <c r="L445" i="1" a="1"/>
  <c r="L445" i="1" s="1"/>
  <c r="L446" i="1" a="1"/>
  <c r="L446" i="1" s="1"/>
  <c r="L447" i="1" a="1"/>
  <c r="L447" i="1" s="1"/>
  <c r="L448" i="1" a="1"/>
  <c r="L448" i="1" s="1"/>
  <c r="M448" i="1" s="1" a="1"/>
  <c r="M448" i="1" s="1"/>
  <c r="L449" i="1" a="1"/>
  <c r="L449" i="1" s="1"/>
  <c r="L450" i="1" a="1"/>
  <c r="L450" i="1" s="1"/>
  <c r="L451" i="1" a="1"/>
  <c r="L451" i="1" s="1"/>
  <c r="L452" i="1" a="1"/>
  <c r="L452" i="1" s="1"/>
  <c r="L453" i="1" a="1"/>
  <c r="L453" i="1" s="1"/>
  <c r="L454" i="1" a="1"/>
  <c r="L454" i="1" s="1"/>
  <c r="L455" i="1" a="1"/>
  <c r="L455" i="1" s="1"/>
  <c r="L456" i="1" a="1"/>
  <c r="L456" i="1" s="1"/>
  <c r="L457" i="1" a="1"/>
  <c r="L457" i="1" s="1"/>
  <c r="M457" i="1" s="1" a="1"/>
  <c r="M457" i="1" s="1"/>
  <c r="L458" i="1" a="1"/>
  <c r="L458" i="1" s="1"/>
  <c r="L459" i="1" a="1"/>
  <c r="L459" i="1" s="1"/>
  <c r="L460" i="1" a="1"/>
  <c r="L460" i="1" s="1"/>
  <c r="L461" i="1" a="1"/>
  <c r="L461" i="1" s="1"/>
  <c r="L462" i="1" a="1"/>
  <c r="L462" i="1" s="1"/>
  <c r="L463" i="1" a="1"/>
  <c r="L463" i="1" s="1"/>
  <c r="L464" i="1" a="1"/>
  <c r="L464" i="1" s="1"/>
  <c r="M464" i="1" s="1" a="1"/>
  <c r="M464" i="1" s="1"/>
  <c r="L465" i="1" a="1"/>
  <c r="L465" i="1" s="1"/>
  <c r="L466" i="1" a="1"/>
  <c r="L466" i="1" s="1"/>
  <c r="L467" i="1" a="1"/>
  <c r="L467" i="1" s="1"/>
  <c r="M467" i="1" s="1" a="1"/>
  <c r="M467" i="1" s="1"/>
  <c r="L468" i="1" a="1"/>
  <c r="L468" i="1" s="1"/>
  <c r="L469" i="1" a="1"/>
  <c r="L469" i="1" s="1"/>
  <c r="L470" i="1" a="1"/>
  <c r="L470" i="1" s="1"/>
  <c r="M470" i="1" s="1" a="1"/>
  <c r="M470" i="1" s="1"/>
  <c r="L471" i="1" a="1"/>
  <c r="L471" i="1" s="1"/>
  <c r="L472" i="1" a="1"/>
  <c r="L472" i="1" s="1"/>
  <c r="L473" i="1" a="1"/>
  <c r="L473" i="1" s="1"/>
  <c r="M473" i="1" s="1" a="1"/>
  <c r="M473" i="1" s="1"/>
  <c r="L474" i="1" a="1"/>
  <c r="L474" i="1" s="1"/>
  <c r="L475" i="1" a="1"/>
  <c r="L475" i="1" s="1"/>
  <c r="L476" i="1" a="1"/>
  <c r="L476" i="1" s="1"/>
  <c r="L477" i="1" a="1"/>
  <c r="L477" i="1" s="1"/>
  <c r="L478" i="1" a="1"/>
  <c r="L478" i="1" s="1"/>
  <c r="L479" i="1" a="1"/>
  <c r="L479" i="1" s="1"/>
  <c r="L480" i="1" a="1"/>
  <c r="L480" i="1" s="1"/>
  <c r="M480" i="1" s="1" a="1"/>
  <c r="M480" i="1" s="1"/>
  <c r="L481" i="1" a="1"/>
  <c r="L481" i="1" s="1"/>
  <c r="L482" i="1" a="1"/>
  <c r="L482" i="1" s="1"/>
  <c r="L483" i="1" a="1"/>
  <c r="L483" i="1" s="1"/>
  <c r="M483" i="1" s="1" a="1"/>
  <c r="M483" i="1" s="1"/>
  <c r="L484" i="1" a="1"/>
  <c r="L484" i="1" s="1"/>
  <c r="L485" i="1" a="1"/>
  <c r="L485" i="1" s="1"/>
  <c r="L486" i="1" a="1"/>
  <c r="L486" i="1" s="1"/>
  <c r="M486" i="1" s="1" a="1"/>
  <c r="M486" i="1" s="1"/>
  <c r="L487" i="1" a="1"/>
  <c r="L487" i="1" s="1"/>
  <c r="L488" i="1" a="1"/>
  <c r="L488" i="1" s="1"/>
  <c r="L489" i="1" a="1"/>
  <c r="L489" i="1" s="1"/>
  <c r="M489" i="1" s="1" a="1"/>
  <c r="M489" i="1" s="1"/>
  <c r="L490" i="1" a="1"/>
  <c r="L490" i="1" s="1"/>
  <c r="L491" i="1" a="1"/>
  <c r="L491" i="1" s="1"/>
  <c r="L492" i="1" a="1"/>
  <c r="L492" i="1" s="1"/>
  <c r="L493" i="1" a="1"/>
  <c r="L493" i="1" s="1"/>
  <c r="L494" i="1" a="1"/>
  <c r="L494" i="1" s="1"/>
  <c r="M494" i="1" s="1" a="1"/>
  <c r="M494" i="1" s="1"/>
  <c r="L495" i="1" a="1"/>
  <c r="L495" i="1" s="1"/>
  <c r="M495" i="1" s="1" a="1"/>
  <c r="M495" i="1" s="1"/>
  <c r="L496" i="1" a="1"/>
  <c r="L496" i="1" s="1"/>
  <c r="M496" i="1" s="1" a="1"/>
  <c r="M496" i="1" s="1"/>
  <c r="L497" i="1" a="1"/>
  <c r="L497" i="1" s="1"/>
  <c r="M497" i="1" s="1" a="1"/>
  <c r="M497" i="1" s="1"/>
  <c r="L498" i="1" a="1"/>
  <c r="L498" i="1" s="1"/>
  <c r="L499" i="1" a="1"/>
  <c r="L499" i="1" s="1"/>
  <c r="L500" i="1" a="1"/>
  <c r="L500" i="1" s="1"/>
  <c r="L501" i="1" a="1"/>
  <c r="L501" i="1" s="1"/>
  <c r="L502" i="1" a="1"/>
  <c r="L502" i="1" s="1"/>
  <c r="L503" i="1" a="1"/>
  <c r="L503" i="1" s="1"/>
  <c r="M503" i="1" s="1" a="1"/>
  <c r="M503" i="1" s="1"/>
  <c r="L504" i="1" a="1"/>
  <c r="L504" i="1" s="1"/>
  <c r="L505" i="1" a="1"/>
  <c r="L505" i="1" s="1"/>
  <c r="L506" i="1" a="1"/>
  <c r="L506" i="1" s="1"/>
  <c r="M506" i="1" s="1" a="1"/>
  <c r="M506" i="1" s="1"/>
  <c r="L507" i="1" a="1"/>
  <c r="L507" i="1" s="1"/>
  <c r="M507" i="1" s="1" a="1"/>
  <c r="M507" i="1" s="1"/>
  <c r="L508" i="1" a="1"/>
  <c r="L508" i="1" s="1"/>
  <c r="L509" i="1" a="1"/>
  <c r="L509" i="1" s="1"/>
  <c r="L510" i="1" a="1"/>
  <c r="L510" i="1" s="1"/>
  <c r="L511" i="1" a="1"/>
  <c r="L511" i="1" s="1"/>
  <c r="M511" i="1" s="1" a="1"/>
  <c r="M511" i="1" s="1"/>
  <c r="L512" i="1" a="1"/>
  <c r="L512" i="1" s="1"/>
  <c r="L513" i="1" a="1"/>
  <c r="L513" i="1" s="1"/>
  <c r="L514" i="1" a="1"/>
  <c r="L514" i="1" s="1"/>
  <c r="M514" i="1" s="1" a="1"/>
  <c r="M514" i="1" s="1"/>
  <c r="L515" i="1" a="1"/>
  <c r="L515" i="1" s="1"/>
  <c r="M515" i="1" s="1" a="1"/>
  <c r="M515" i="1" s="1"/>
  <c r="L516" i="1" a="1"/>
  <c r="L516" i="1" s="1"/>
  <c r="L517" i="1" a="1"/>
  <c r="L517" i="1" s="1"/>
  <c r="L518" i="1" a="1"/>
  <c r="L518" i="1" s="1"/>
  <c r="L519" i="1" a="1"/>
  <c r="L519" i="1" s="1"/>
  <c r="M519" i="1" s="1" a="1"/>
  <c r="M519" i="1" s="1"/>
  <c r="L520" i="1" a="1"/>
  <c r="L520" i="1" s="1"/>
  <c r="L521" i="1" a="1"/>
  <c r="L521" i="1" s="1"/>
  <c r="L522" i="1" a="1"/>
  <c r="L522" i="1" s="1"/>
  <c r="L523" i="1" a="1"/>
  <c r="L523" i="1" s="1"/>
  <c r="M523" i="1" s="1" a="1"/>
  <c r="M523" i="1" s="1"/>
  <c r="L524" i="1" a="1"/>
  <c r="L524" i="1" s="1"/>
  <c r="L525" i="1" a="1"/>
  <c r="L525" i="1" s="1"/>
  <c r="L526" i="1" a="1"/>
  <c r="L526" i="1" s="1"/>
  <c r="L527" i="1" a="1"/>
  <c r="L527" i="1" s="1"/>
  <c r="M527" i="1" s="1" a="1"/>
  <c r="M527" i="1" s="1"/>
  <c r="L528" i="1" a="1"/>
  <c r="L528" i="1" s="1"/>
  <c r="L529" i="1" a="1"/>
  <c r="L529" i="1" s="1"/>
  <c r="L530" i="1" a="1"/>
  <c r="L530" i="1" s="1"/>
  <c r="M530" i="1" s="1" a="1"/>
  <c r="M530" i="1" s="1"/>
  <c r="L531" i="1" a="1"/>
  <c r="L531" i="1" s="1"/>
  <c r="M531" i="1" s="1" a="1"/>
  <c r="M531" i="1" s="1"/>
  <c r="L532" i="1" a="1"/>
  <c r="L532" i="1" s="1"/>
  <c r="L533" i="1" a="1"/>
  <c r="L533" i="1" s="1"/>
  <c r="L534" i="1" a="1"/>
  <c r="L534" i="1" s="1"/>
  <c r="L535" i="1" a="1"/>
  <c r="L535" i="1" s="1"/>
  <c r="L536" i="1" a="1"/>
  <c r="L536" i="1" s="1"/>
  <c r="L537" i="1" a="1"/>
  <c r="L537" i="1" s="1"/>
  <c r="L538" i="1" a="1"/>
  <c r="L538" i="1" s="1"/>
  <c r="L539" i="1" a="1"/>
  <c r="L539" i="1" s="1"/>
  <c r="L540" i="1" a="1"/>
  <c r="L540" i="1" s="1"/>
  <c r="L541" i="1" a="1"/>
  <c r="L541" i="1" s="1"/>
  <c r="L542" i="1" a="1"/>
  <c r="L542" i="1" s="1"/>
  <c r="L543" i="1" a="1"/>
  <c r="L543" i="1" s="1"/>
  <c r="L544" i="1" a="1"/>
  <c r="L544" i="1" s="1"/>
  <c r="L545" i="1" a="1"/>
  <c r="L545" i="1" s="1"/>
  <c r="L546" i="1" a="1"/>
  <c r="L546" i="1" s="1"/>
  <c r="L547" i="1" a="1"/>
  <c r="L547" i="1" s="1"/>
  <c r="L548" i="1" a="1"/>
  <c r="L548" i="1" s="1"/>
  <c r="L549" i="1" a="1"/>
  <c r="L549" i="1" s="1"/>
  <c r="L550" i="1" a="1"/>
  <c r="L550" i="1" s="1"/>
  <c r="L551" i="1" a="1"/>
  <c r="L551" i="1" s="1"/>
  <c r="L552" i="1" a="1"/>
  <c r="L552" i="1" s="1"/>
  <c r="L553" i="1" a="1"/>
  <c r="L553" i="1" s="1"/>
  <c r="L554" i="1" a="1"/>
  <c r="L554" i="1" s="1"/>
  <c r="L555" i="1" a="1"/>
  <c r="L555" i="1" s="1"/>
  <c r="L556" i="1" a="1"/>
  <c r="L556" i="1" s="1"/>
  <c r="L557" i="1" a="1"/>
  <c r="L557" i="1" s="1"/>
  <c r="L558" i="1" a="1"/>
  <c r="L558" i="1" s="1"/>
  <c r="L559" i="1" a="1"/>
  <c r="L559" i="1" s="1"/>
  <c r="L560" i="1" a="1"/>
  <c r="L560" i="1" s="1"/>
  <c r="L561" i="1" a="1"/>
  <c r="L561" i="1" s="1"/>
  <c r="L562" i="1" a="1"/>
  <c r="L562" i="1" s="1"/>
  <c r="L563" i="1" a="1"/>
  <c r="L563" i="1" s="1"/>
  <c r="L564" i="1" a="1"/>
  <c r="L564" i="1" s="1"/>
  <c r="L565" i="1" a="1"/>
  <c r="L565" i="1" s="1"/>
  <c r="L566" i="1" a="1"/>
  <c r="L566" i="1" s="1"/>
  <c r="L567" i="1" a="1"/>
  <c r="L567" i="1" s="1"/>
  <c r="L568" i="1" a="1"/>
  <c r="L568" i="1" s="1"/>
  <c r="L569" i="1" a="1"/>
  <c r="L569" i="1" s="1"/>
  <c r="L570" i="1" a="1"/>
  <c r="L570" i="1" s="1"/>
  <c r="L571" i="1" a="1"/>
  <c r="L571" i="1" s="1"/>
  <c r="L572" i="1" a="1"/>
  <c r="L572" i="1" s="1"/>
  <c r="L573" i="1" a="1"/>
  <c r="L573" i="1" s="1"/>
  <c r="L574" i="1" a="1"/>
  <c r="L574" i="1" s="1"/>
  <c r="L575" i="1" a="1"/>
  <c r="L575" i="1" s="1"/>
  <c r="L576" i="1" a="1"/>
  <c r="L576" i="1" s="1"/>
  <c r="L577" i="1" a="1"/>
  <c r="L577" i="1" s="1"/>
  <c r="L578" i="1" a="1"/>
  <c r="L578" i="1" s="1"/>
  <c r="L579" i="1" a="1"/>
  <c r="L579" i="1" s="1"/>
  <c r="L580" i="1" a="1"/>
  <c r="L580" i="1" s="1"/>
  <c r="L581" i="1" a="1"/>
  <c r="L581" i="1" s="1"/>
  <c r="L582" i="1" a="1"/>
  <c r="L582" i="1" s="1"/>
  <c r="L583" i="1" a="1"/>
  <c r="L583" i="1" s="1"/>
  <c r="L584" i="1" a="1"/>
  <c r="L584" i="1" s="1"/>
  <c r="L585" i="1" a="1"/>
  <c r="L585" i="1" s="1"/>
  <c r="L586" i="1" a="1"/>
  <c r="L586" i="1" s="1"/>
  <c r="L587" i="1" a="1"/>
  <c r="L587" i="1" s="1"/>
  <c r="L588" i="1" a="1"/>
  <c r="L588" i="1" s="1"/>
  <c r="L589" i="1" a="1"/>
  <c r="L589" i="1" s="1"/>
  <c r="L590" i="1" a="1"/>
  <c r="L590" i="1" s="1"/>
  <c r="L591" i="1" a="1"/>
  <c r="L591" i="1" s="1"/>
  <c r="L592" i="1" a="1"/>
  <c r="L592" i="1" s="1"/>
  <c r="L593" i="1" a="1"/>
  <c r="L593" i="1" s="1"/>
  <c r="L594" i="1" a="1"/>
  <c r="L594" i="1" s="1"/>
  <c r="L595" i="1" a="1"/>
  <c r="L595" i="1" s="1"/>
  <c r="L596" i="1" a="1"/>
  <c r="L596" i="1" s="1"/>
  <c r="L597" i="1" a="1"/>
  <c r="L597" i="1" s="1"/>
  <c r="L598" i="1" a="1"/>
  <c r="L598" i="1" s="1"/>
  <c r="L599" i="1" a="1"/>
  <c r="L599" i="1" s="1"/>
  <c r="L600" i="1" a="1"/>
  <c r="L600" i="1" s="1"/>
  <c r="L601" i="1" a="1"/>
  <c r="L601" i="1" s="1"/>
  <c r="L602" i="1" a="1"/>
  <c r="L602" i="1" s="1"/>
  <c r="L603" i="1" a="1"/>
  <c r="L603" i="1" s="1"/>
  <c r="L604" i="1" a="1"/>
  <c r="L604" i="1" s="1"/>
  <c r="L605" i="1" a="1"/>
  <c r="L605" i="1" s="1"/>
  <c r="L606" i="1" a="1"/>
  <c r="L606" i="1" s="1"/>
  <c r="L607" i="1" a="1"/>
  <c r="L607" i="1" s="1"/>
  <c r="L608" i="1" a="1"/>
  <c r="L608" i="1" s="1"/>
  <c r="L609" i="1" a="1"/>
  <c r="L609" i="1" s="1"/>
  <c r="L610" i="1" a="1"/>
  <c r="L610" i="1" s="1"/>
  <c r="L611" i="1" a="1"/>
  <c r="L611" i="1" s="1"/>
  <c r="L612" i="1" a="1"/>
  <c r="L612" i="1" s="1"/>
  <c r="L613" i="1" a="1"/>
  <c r="L613" i="1" s="1"/>
  <c r="L614" i="1" a="1"/>
  <c r="L614" i="1" s="1"/>
  <c r="L615" i="1" a="1"/>
  <c r="L615" i="1" s="1"/>
  <c r="L616" i="1" a="1"/>
  <c r="L616" i="1" s="1"/>
  <c r="L617" i="1" a="1"/>
  <c r="L617" i="1" s="1"/>
  <c r="L618" i="1" a="1"/>
  <c r="L618" i="1" s="1"/>
  <c r="L619" i="1" a="1"/>
  <c r="L619" i="1" s="1"/>
  <c r="L620" i="1" a="1"/>
  <c r="L620" i="1" s="1"/>
  <c r="L621" i="1" a="1"/>
  <c r="L621" i="1" s="1"/>
  <c r="L622" i="1" a="1"/>
  <c r="L622" i="1" s="1"/>
  <c r="L623" i="1" a="1"/>
  <c r="L623" i="1" s="1"/>
  <c r="L624" i="1" a="1"/>
  <c r="L624" i="1" s="1"/>
  <c r="L625" i="1" a="1"/>
  <c r="L625" i="1" s="1"/>
  <c r="L626" i="1" a="1"/>
  <c r="L626" i="1" s="1"/>
  <c r="L627" i="1" a="1"/>
  <c r="L627" i="1" s="1"/>
  <c r="L628" i="1" a="1"/>
  <c r="L628" i="1" s="1"/>
  <c r="L629" i="1" a="1"/>
  <c r="L629" i="1" s="1"/>
  <c r="L630" i="1" a="1"/>
  <c r="L630" i="1" s="1"/>
  <c r="L631" i="1" a="1"/>
  <c r="L631" i="1" s="1"/>
  <c r="L632" i="1" a="1"/>
  <c r="L632" i="1" s="1"/>
  <c r="L633" i="1" a="1"/>
  <c r="L633" i="1" s="1"/>
  <c r="L634" i="1" a="1"/>
  <c r="L634" i="1" s="1"/>
  <c r="L635" i="1" a="1"/>
  <c r="L635" i="1" s="1"/>
  <c r="L636" i="1" a="1"/>
  <c r="L636" i="1" s="1"/>
  <c r="L637" i="1" a="1"/>
  <c r="L637" i="1" s="1"/>
  <c r="L638" i="1" a="1"/>
  <c r="L638" i="1" s="1"/>
  <c r="L639" i="1" a="1"/>
  <c r="L639" i="1" s="1"/>
  <c r="L640" i="1" a="1"/>
  <c r="L640" i="1" s="1"/>
  <c r="L641" i="1" a="1"/>
  <c r="L641" i="1" s="1"/>
  <c r="L642" i="1" a="1"/>
  <c r="L642" i="1" s="1"/>
  <c r="L643" i="1" a="1"/>
  <c r="L643" i="1" s="1"/>
  <c r="L644" i="1" a="1"/>
  <c r="L644" i="1" s="1"/>
  <c r="L645" i="1" a="1"/>
  <c r="L645" i="1" s="1"/>
  <c r="L646" i="1" a="1"/>
  <c r="L646" i="1" s="1"/>
  <c r="L647" i="1" a="1"/>
  <c r="L647" i="1" s="1"/>
  <c r="L648" i="1" a="1"/>
  <c r="L648" i="1" s="1"/>
  <c r="L649" i="1" a="1"/>
  <c r="L649" i="1" s="1"/>
  <c r="L650" i="1" a="1"/>
  <c r="L650" i="1" s="1"/>
  <c r="L651" i="1" a="1"/>
  <c r="L651" i="1" s="1"/>
  <c r="L652" i="1" a="1"/>
  <c r="L652" i="1" s="1"/>
  <c r="L653" i="1" a="1"/>
  <c r="L653" i="1" s="1"/>
  <c r="L654" i="1" a="1"/>
  <c r="L654" i="1" s="1"/>
  <c r="L655" i="1" a="1"/>
  <c r="L655" i="1" s="1"/>
  <c r="L656" i="1" a="1"/>
  <c r="L656" i="1" s="1"/>
  <c r="L657" i="1" a="1"/>
  <c r="L657" i="1" s="1"/>
  <c r="L658" i="1" a="1"/>
  <c r="L658" i="1" s="1"/>
  <c r="L659" i="1" a="1"/>
  <c r="L659" i="1" s="1"/>
  <c r="L660" i="1" a="1"/>
  <c r="L660" i="1" s="1"/>
  <c r="L661" i="1" a="1"/>
  <c r="L661" i="1" s="1"/>
  <c r="L662" i="1" a="1"/>
  <c r="L662" i="1" s="1"/>
  <c r="L663" i="1" a="1"/>
  <c r="L663" i="1" s="1"/>
  <c r="L664" i="1" a="1"/>
  <c r="L664" i="1" s="1"/>
  <c r="L665" i="1" a="1"/>
  <c r="L665" i="1" s="1"/>
  <c r="L666" i="1" a="1"/>
  <c r="L666" i="1" s="1"/>
  <c r="L667" i="1" a="1"/>
  <c r="L667" i="1" s="1"/>
  <c r="L668" i="1" a="1"/>
  <c r="L668" i="1" s="1"/>
  <c r="L669" i="1" a="1"/>
  <c r="L669" i="1" s="1"/>
  <c r="L670" i="1" a="1"/>
  <c r="L670" i="1" s="1"/>
  <c r="L671" i="1" a="1"/>
  <c r="L671" i="1" s="1"/>
  <c r="L672" i="1" a="1"/>
  <c r="L672" i="1" s="1"/>
  <c r="L673" i="1" a="1"/>
  <c r="L673" i="1" s="1"/>
  <c r="L674" i="1" a="1"/>
  <c r="L674" i="1" s="1"/>
  <c r="L675" i="1" a="1"/>
  <c r="L675" i="1" s="1"/>
  <c r="L676" i="1" a="1"/>
  <c r="L676" i="1" s="1"/>
  <c r="L677" i="1" a="1"/>
  <c r="L677" i="1" s="1"/>
  <c r="L678" i="1" a="1"/>
  <c r="L678" i="1" s="1"/>
  <c r="L679" i="1" a="1"/>
  <c r="L679" i="1" s="1"/>
  <c r="L680" i="1" a="1"/>
  <c r="L680" i="1" s="1"/>
  <c r="L681" i="1" a="1"/>
  <c r="L681" i="1" s="1"/>
  <c r="L682" i="1" a="1"/>
  <c r="L682" i="1" s="1"/>
  <c r="L683" i="1" a="1"/>
  <c r="L683" i="1" s="1"/>
  <c r="L684" i="1" a="1"/>
  <c r="L684" i="1" s="1"/>
  <c r="L685" i="1" a="1"/>
  <c r="L685" i="1" s="1"/>
  <c r="L686" i="1" a="1"/>
  <c r="L686" i="1" s="1"/>
  <c r="L687" i="1" a="1"/>
  <c r="L687" i="1" s="1"/>
  <c r="L688" i="1" a="1"/>
  <c r="L688" i="1" s="1"/>
  <c r="L689" i="1" a="1"/>
  <c r="L689" i="1" s="1"/>
  <c r="L690" i="1" a="1"/>
  <c r="L690" i="1" s="1"/>
  <c r="L691" i="1" a="1"/>
  <c r="L691" i="1" s="1"/>
  <c r="L692" i="1" a="1"/>
  <c r="L692" i="1" s="1"/>
  <c r="L693" i="1" a="1"/>
  <c r="L693" i="1" s="1"/>
  <c r="L694" i="1" a="1"/>
  <c r="L694" i="1" s="1"/>
  <c r="L695" i="1" a="1"/>
  <c r="L695" i="1" s="1"/>
  <c r="L696" i="1" a="1"/>
  <c r="L696" i="1" s="1"/>
  <c r="L697" i="1" a="1"/>
  <c r="L697" i="1" s="1"/>
  <c r="L698" i="1" a="1"/>
  <c r="L698" i="1" s="1"/>
  <c r="L699" i="1" a="1"/>
  <c r="L699" i="1" s="1"/>
  <c r="L700" i="1" a="1"/>
  <c r="L700" i="1" s="1"/>
  <c r="L701" i="1" a="1"/>
  <c r="L701" i="1" s="1"/>
  <c r="L702" i="1" a="1"/>
  <c r="L702" i="1" s="1"/>
  <c r="L703" i="1" a="1"/>
  <c r="L703" i="1" s="1"/>
  <c r="L704" i="1" a="1"/>
  <c r="L704" i="1" s="1"/>
  <c r="L705" i="1" a="1"/>
  <c r="L705" i="1" s="1"/>
  <c r="L706" i="1" a="1"/>
  <c r="L706" i="1" s="1"/>
  <c r="L707" i="1" a="1"/>
  <c r="L707" i="1" s="1"/>
  <c r="L708" i="1" a="1"/>
  <c r="L708" i="1" s="1"/>
  <c r="L709" i="1" a="1"/>
  <c r="L709" i="1" s="1"/>
  <c r="L710" i="1" a="1"/>
  <c r="L710" i="1" s="1"/>
  <c r="L711" i="1" a="1"/>
  <c r="L711" i="1" s="1"/>
  <c r="L712" i="1" a="1"/>
  <c r="L712" i="1" s="1"/>
  <c r="L713" i="1" a="1"/>
  <c r="L713" i="1" s="1"/>
  <c r="L714" i="1" a="1"/>
  <c r="L714" i="1" s="1"/>
  <c r="L715" i="1" a="1"/>
  <c r="L715" i="1" s="1"/>
  <c r="L716" i="1" a="1"/>
  <c r="L716" i="1" s="1"/>
  <c r="L717" i="1" a="1"/>
  <c r="L717" i="1" s="1"/>
  <c r="L718" i="1" a="1"/>
  <c r="L718" i="1" s="1"/>
  <c r="L719" i="1" a="1"/>
  <c r="L719" i="1" s="1"/>
  <c r="L720" i="1" a="1"/>
  <c r="L720" i="1" s="1"/>
  <c r="L721" i="1" a="1"/>
  <c r="L721" i="1" s="1"/>
  <c r="L722" i="1" a="1"/>
  <c r="L722" i="1" s="1"/>
  <c r="L723" i="1" a="1"/>
  <c r="L723" i="1" s="1"/>
  <c r="L724" i="1" a="1"/>
  <c r="L724" i="1" s="1"/>
  <c r="L725" i="1" a="1"/>
  <c r="L725" i="1" s="1"/>
  <c r="L726" i="1" a="1"/>
  <c r="L726" i="1" s="1"/>
  <c r="B22" i="4"/>
  <c r="C22" i="4"/>
  <c r="H22" i="4" l="1" a="1"/>
  <c r="H22" i="4" s="1"/>
  <c r="M980" i="1" a="1"/>
  <c r="M980" i="1" s="1"/>
  <c r="N980" i="1" a="1"/>
  <c r="N980" i="1" s="1"/>
  <c r="E22" i="4" a="1"/>
  <c r="E22" i="4" s="1"/>
  <c r="J22" i="4" a="1"/>
  <c r="J22" i="4" s="1"/>
  <c r="L22" i="4" a="1"/>
  <c r="L22" i="4" s="1"/>
  <c r="L849" i="1" a="1"/>
  <c r="L849" i="1" s="1"/>
  <c r="M849" i="1" s="1" a="1"/>
  <c r="M849" i="1" s="1"/>
  <c r="L850" i="1" a="1"/>
  <c r="L850" i="1" s="1"/>
  <c r="M850" i="1" s="1" a="1"/>
  <c r="M850" i="1" s="1"/>
  <c r="M829" i="1" a="1"/>
  <c r="M829" i="1" s="1"/>
  <c r="M830" i="1" a="1"/>
  <c r="M830" i="1" s="1"/>
  <c r="M67" i="1" a="1"/>
  <c r="M67" i="1" s="1"/>
  <c r="M1096" i="1" a="1"/>
  <c r="M1096" i="1" s="1"/>
  <c r="M1209" i="1" a="1"/>
  <c r="M1209" i="1" s="1"/>
  <c r="M1037" i="1" a="1"/>
  <c r="M1037" i="1" s="1"/>
  <c r="M421" i="1" a="1"/>
  <c r="M421" i="1" s="1"/>
  <c r="M1174" i="1" a="1"/>
  <c r="M1174" i="1" s="1"/>
  <c r="M425" i="1" a="1"/>
  <c r="M425" i="1" s="1"/>
  <c r="M1089" i="1" a="1"/>
  <c r="M1089" i="1" s="1"/>
  <c r="M1054" i="1" a="1"/>
  <c r="M1054" i="1" s="1"/>
  <c r="M188" i="1" a="1"/>
  <c r="M188" i="1" s="1"/>
  <c r="M739" i="1" a="1"/>
  <c r="M739" i="1" s="1"/>
  <c r="M734" i="1" a="1"/>
  <c r="M734" i="1" s="1"/>
  <c r="M1103" i="1" a="1"/>
  <c r="M1103" i="1" s="1"/>
  <c r="M34" i="1" a="1"/>
  <c r="M34" i="1" s="1"/>
  <c r="M3" i="1" a="1"/>
  <c r="M3" i="1" s="1"/>
  <c r="M1058" i="1" a="1"/>
  <c r="M1058" i="1" s="1"/>
  <c r="M1081" i="1" a="1"/>
  <c r="M1081" i="1" s="1"/>
  <c r="M93" i="1" a="1"/>
  <c r="M93" i="1" s="1"/>
  <c r="M42" i="1" a="1"/>
  <c r="M42" i="1" s="1"/>
  <c r="M742" i="1" a="1"/>
  <c r="M742" i="1" s="1"/>
  <c r="M1056" i="1" a="1"/>
  <c r="M1056" i="1" s="1"/>
  <c r="M47" i="1" a="1"/>
  <c r="M47" i="1" s="1"/>
  <c r="M35" i="1" a="1"/>
  <c r="M35" i="1" s="1"/>
  <c r="M451" i="1" a="1"/>
  <c r="M451" i="1" s="1"/>
  <c r="M137" i="1" a="1"/>
  <c r="M137" i="1" s="1"/>
  <c r="M46" i="1" a="1"/>
  <c r="M46" i="1" s="1"/>
  <c r="M128" i="1" a="1"/>
  <c r="M128" i="1" s="1"/>
  <c r="M1050" i="1" a="1"/>
  <c r="M1050" i="1" s="1"/>
  <c r="M200" i="1" a="1"/>
  <c r="M200" i="1" s="1"/>
  <c r="M180" i="1" a="1"/>
  <c r="M180" i="1" s="1"/>
  <c r="M131" i="1" a="1"/>
  <c r="M131" i="1" s="1"/>
  <c r="M8" i="1" a="1"/>
  <c r="M8" i="1" s="1"/>
  <c r="M755" i="1" a="1"/>
  <c r="M755" i="1" s="1"/>
  <c r="M1045" i="1" a="1"/>
  <c r="M1045" i="1" s="1"/>
  <c r="M454" i="1" a="1"/>
  <c r="M454" i="1" s="1"/>
  <c r="M212" i="1" a="1"/>
  <c r="M212" i="1" s="1"/>
  <c r="M1059" i="1" a="1"/>
  <c r="M1059" i="1" s="1"/>
  <c r="M1032" i="1" a="1"/>
  <c r="M1032" i="1" s="1"/>
  <c r="M1098" i="1" a="1"/>
  <c r="M1098" i="1" s="1"/>
  <c r="M1109" i="1" a="1"/>
  <c r="M1109" i="1" s="1"/>
  <c r="M1199" i="1" a="1"/>
  <c r="M1199" i="1" s="1"/>
  <c r="M89" i="1" a="1"/>
  <c r="M89" i="1" s="1"/>
  <c r="M85" i="1" a="1"/>
  <c r="M85" i="1" s="1"/>
  <c r="M39" i="1" a="1"/>
  <c r="M39" i="1" s="1"/>
  <c r="M750" i="1" a="1"/>
  <c r="M750" i="1" s="1"/>
  <c r="M823" i="1" a="1"/>
  <c r="M823" i="1" s="1"/>
  <c r="M1055" i="1" a="1"/>
  <c r="M1055" i="1" s="1"/>
  <c r="M1064" i="1" a="1"/>
  <c r="M1064" i="1" s="1"/>
  <c r="M1233" i="1" a="1"/>
  <c r="M1233" i="1" s="1"/>
  <c r="M1240" i="1" a="1"/>
  <c r="M1240" i="1" s="1"/>
  <c r="M1253" i="1" a="1"/>
  <c r="M1253" i="1" s="1"/>
  <c r="M731" i="1" a="1"/>
  <c r="M731" i="1" s="1"/>
  <c r="M1049" i="1" a="1"/>
  <c r="M1049" i="1" s="1"/>
  <c r="M1111" i="1" a="1"/>
  <c r="M1111" i="1" s="1"/>
  <c r="M1173" i="1" a="1"/>
  <c r="M1173" i="1" s="1"/>
  <c r="M1201" i="1" a="1"/>
  <c r="M1201" i="1" s="1"/>
  <c r="M1070" i="1" a="1"/>
  <c r="M1070" i="1" s="1"/>
  <c r="M1242" i="1" a="1"/>
  <c r="M1242" i="1" s="1"/>
  <c r="M1261" i="1" a="1"/>
  <c r="M1261" i="1" s="1"/>
  <c r="M437" i="1" a="1"/>
  <c r="M437" i="1" s="1"/>
  <c r="M429" i="1" a="1"/>
  <c r="M429" i="1" s="1"/>
  <c r="M38" i="1" a="1"/>
  <c r="M38" i="1" s="1"/>
  <c r="M9" i="1" a="1"/>
  <c r="M9" i="1" s="1"/>
  <c r="M747" i="1" a="1"/>
  <c r="M747" i="1" s="1"/>
  <c r="M936" i="1" a="1"/>
  <c r="M936" i="1" s="1"/>
  <c r="M1066" i="1" a="1"/>
  <c r="M1066" i="1" s="1"/>
  <c r="M1191" i="1" a="1"/>
  <c r="M1191" i="1" s="1"/>
  <c r="M1203" i="1" a="1"/>
  <c r="M1203" i="1" s="1"/>
  <c r="M1036" i="1" a="1"/>
  <c r="M1036" i="1" s="1"/>
  <c r="M1107" i="1" a="1"/>
  <c r="M1107" i="1" s="1"/>
  <c r="M22" i="1" a="1"/>
  <c r="M22" i="1" s="1"/>
  <c r="M1237" i="1" a="1"/>
  <c r="M1237" i="1" s="1"/>
  <c r="M133" i="1" a="1"/>
  <c r="M133" i="1" s="1"/>
  <c r="M1072" i="1" a="1"/>
  <c r="M1072" i="1" s="1"/>
  <c r="M1251" i="1" a="1"/>
  <c r="M1251" i="1" s="1"/>
  <c r="M1091" i="1" a="1"/>
  <c r="M1091" i="1" s="1"/>
  <c r="M940" i="1" a="1"/>
  <c r="M940" i="1" s="1"/>
  <c r="M1074" i="1" a="1"/>
  <c r="M1074" i="1" s="1"/>
  <c r="M1181" i="1" a="1"/>
  <c r="M1181" i="1" s="1"/>
  <c r="M1221" i="1" a="1"/>
  <c r="M1221" i="1" s="1"/>
  <c r="M608" i="1" a="1"/>
  <c r="M608" i="1" s="1"/>
  <c r="M720" i="1" a="1"/>
  <c r="M720" i="1" s="1"/>
  <c r="M704" i="1" a="1"/>
  <c r="M704" i="1" s="1"/>
  <c r="M697" i="1" a="1"/>
  <c r="M697" i="1" s="1"/>
  <c r="M692" i="1" a="1"/>
  <c r="M692" i="1" s="1"/>
  <c r="M681" i="1" a="1"/>
  <c r="M681" i="1" s="1"/>
  <c r="M676" i="1" a="1"/>
  <c r="M676" i="1" s="1"/>
  <c r="M665" i="1" a="1"/>
  <c r="M665" i="1" s="1"/>
  <c r="M660" i="1" a="1"/>
  <c r="M660" i="1" s="1"/>
  <c r="M649" i="1" a="1"/>
  <c r="M649" i="1" s="1"/>
  <c r="M644" i="1" a="1"/>
  <c r="M644" i="1" s="1"/>
  <c r="M633" i="1" a="1"/>
  <c r="M633" i="1" s="1"/>
  <c r="M628" i="1" a="1"/>
  <c r="M628" i="1" s="1"/>
  <c r="M617" i="1" a="1"/>
  <c r="M617" i="1" s="1"/>
  <c r="M612" i="1" a="1"/>
  <c r="M612" i="1" s="1"/>
  <c r="M601" i="1" a="1"/>
  <c r="M601" i="1" s="1"/>
  <c r="M595" i="1" a="1"/>
  <c r="M595" i="1" s="1"/>
  <c r="M589" i="1" a="1"/>
  <c r="M589" i="1" s="1"/>
  <c r="M576" i="1" a="1"/>
  <c r="M576" i="1" s="1"/>
  <c r="M563" i="1" a="1"/>
  <c r="M563" i="1" s="1"/>
  <c r="M557" i="1" a="1"/>
  <c r="M557" i="1" s="1"/>
  <c r="M544" i="1" a="1"/>
  <c r="M544" i="1" s="1"/>
  <c r="M726" i="1" a="1"/>
  <c r="M726" i="1" s="1"/>
  <c r="M710" i="1" a="1"/>
  <c r="M710" i="1" s="1"/>
  <c r="M696" i="1" a="1"/>
  <c r="M696" i="1" s="1"/>
  <c r="M680" i="1" a="1"/>
  <c r="M680" i="1" s="1"/>
  <c r="M664" i="1" a="1"/>
  <c r="M664" i="1" s="1"/>
  <c r="M648" i="1" a="1"/>
  <c r="M648" i="1" s="1"/>
  <c r="M632" i="1" a="1"/>
  <c r="M632" i="1" s="1"/>
  <c r="M616" i="1" a="1"/>
  <c r="M616" i="1" s="1"/>
  <c r="M600" i="1" a="1"/>
  <c r="M600" i="1" s="1"/>
  <c r="M588" i="1" a="1"/>
  <c r="M588" i="1" s="1"/>
  <c r="M575" i="1" a="1"/>
  <c r="M575" i="1" s="1"/>
  <c r="M569" i="1" a="1"/>
  <c r="M569" i="1" s="1"/>
  <c r="M556" i="1" a="1"/>
  <c r="M556" i="1" s="1"/>
  <c r="M543" i="1" a="1"/>
  <c r="M543" i="1" s="1"/>
  <c r="M718" i="1" a="1"/>
  <c r="M718" i="1" s="1"/>
  <c r="M624" i="1" a="1"/>
  <c r="M624" i="1" s="1"/>
  <c r="M585" i="1" a="1"/>
  <c r="M585" i="1" s="1"/>
  <c r="M535" i="1" a="1"/>
  <c r="M535" i="1" s="1"/>
  <c r="M716" i="1" a="1"/>
  <c r="M716" i="1" s="1"/>
  <c r="M700" i="1" a="1"/>
  <c r="M700" i="1" s="1"/>
  <c r="M587" i="1" a="1"/>
  <c r="M587" i="1" s="1"/>
  <c r="M581" i="1" a="1"/>
  <c r="M581" i="1" s="1"/>
  <c r="M568" i="1" a="1"/>
  <c r="M568" i="1" s="1"/>
  <c r="M555" i="1" a="1"/>
  <c r="M555" i="1" s="1"/>
  <c r="M549" i="1" a="1"/>
  <c r="M549" i="1" s="1"/>
  <c r="M688" i="1" a="1"/>
  <c r="M688" i="1" s="1"/>
  <c r="M656" i="1" a="1"/>
  <c r="M656" i="1" s="1"/>
  <c r="M722" i="1" a="1"/>
  <c r="M722" i="1" s="1"/>
  <c r="M706" i="1" a="1"/>
  <c r="M706" i="1" s="1"/>
  <c r="M690" i="1" a="1"/>
  <c r="M690" i="1" s="1"/>
  <c r="M674" i="1" a="1"/>
  <c r="M674" i="1" s="1"/>
  <c r="M658" i="1" a="1"/>
  <c r="M658" i="1" s="1"/>
  <c r="M642" i="1" a="1"/>
  <c r="M642" i="1" s="1"/>
  <c r="M626" i="1" a="1"/>
  <c r="M626" i="1" s="1"/>
  <c r="M610" i="1" a="1"/>
  <c r="M610" i="1" s="1"/>
  <c r="M593" i="1" a="1"/>
  <c r="M593" i="1" s="1"/>
  <c r="M580" i="1" a="1"/>
  <c r="M580" i="1" s="1"/>
  <c r="M567" i="1" a="1"/>
  <c r="M567" i="1" s="1"/>
  <c r="M561" i="1" a="1"/>
  <c r="M561" i="1" s="1"/>
  <c r="M548" i="1" a="1"/>
  <c r="M548" i="1" s="1"/>
  <c r="M702" i="1" a="1"/>
  <c r="M702" i="1" s="1"/>
  <c r="M672" i="1" a="1"/>
  <c r="M672" i="1" s="1"/>
  <c r="M640" i="1" a="1"/>
  <c r="M640" i="1" s="1"/>
  <c r="M572" i="1" a="1"/>
  <c r="M572" i="1" s="1"/>
  <c r="M712" i="1" a="1"/>
  <c r="M712" i="1" s="1"/>
  <c r="M689" i="1" a="1"/>
  <c r="M689" i="1" s="1"/>
  <c r="M684" i="1" a="1"/>
  <c r="M684" i="1" s="1"/>
  <c r="M673" i="1" a="1"/>
  <c r="M673" i="1" s="1"/>
  <c r="M668" i="1" a="1"/>
  <c r="M668" i="1" s="1"/>
  <c r="M657" i="1" a="1"/>
  <c r="M657" i="1" s="1"/>
  <c r="M652" i="1" a="1"/>
  <c r="M652" i="1" s="1"/>
  <c r="M641" i="1" a="1"/>
  <c r="M641" i="1" s="1"/>
  <c r="M636" i="1" a="1"/>
  <c r="M636" i="1" s="1"/>
  <c r="M625" i="1" a="1"/>
  <c r="M625" i="1" s="1"/>
  <c r="M620" i="1" a="1"/>
  <c r="M620" i="1" s="1"/>
  <c r="M609" i="1" a="1"/>
  <c r="M609" i="1" s="1"/>
  <c r="M604" i="1" a="1"/>
  <c r="M604" i="1" s="1"/>
  <c r="M592" i="1" a="1"/>
  <c r="M592" i="1" s="1"/>
  <c r="M579" i="1" a="1"/>
  <c r="M579" i="1" s="1"/>
  <c r="M573" i="1" a="1"/>
  <c r="M573" i="1" s="1"/>
  <c r="M560" i="1" a="1"/>
  <c r="M560" i="1" s="1"/>
  <c r="M547" i="1" a="1"/>
  <c r="M547" i="1" s="1"/>
  <c r="M536" i="1" a="1"/>
  <c r="M536" i="1" s="1"/>
  <c r="M553" i="1" a="1"/>
  <c r="M553" i="1" s="1"/>
  <c r="M724" i="1" a="1"/>
  <c r="M724" i="1" s="1"/>
  <c r="M708" i="1" a="1"/>
  <c r="M708" i="1" s="1"/>
  <c r="M597" i="1" a="1"/>
  <c r="M597" i="1" s="1"/>
  <c r="M584" i="1" a="1"/>
  <c r="M584" i="1" s="1"/>
  <c r="M571" i="1" a="1"/>
  <c r="M571" i="1" s="1"/>
  <c r="M565" i="1" a="1"/>
  <c r="M565" i="1" s="1"/>
  <c r="M552" i="1" a="1"/>
  <c r="M552" i="1" s="1"/>
  <c r="M540" i="1" a="1"/>
  <c r="M540" i="1" s="1"/>
  <c r="M591" i="1" a="1"/>
  <c r="M591" i="1" s="1"/>
  <c r="M559" i="1" a="1"/>
  <c r="M559" i="1" s="1"/>
  <c r="M714" i="1" a="1"/>
  <c r="M714" i="1" s="1"/>
  <c r="M698" i="1" a="1"/>
  <c r="M698" i="1" s="1"/>
  <c r="M682" i="1" a="1"/>
  <c r="M682" i="1" s="1"/>
  <c r="M666" i="1" a="1"/>
  <c r="M666" i="1" s="1"/>
  <c r="M650" i="1" a="1"/>
  <c r="M650" i="1" s="1"/>
  <c r="M634" i="1" a="1"/>
  <c r="M634" i="1" s="1"/>
  <c r="M618" i="1" a="1"/>
  <c r="M618" i="1" s="1"/>
  <c r="M602" i="1" a="1"/>
  <c r="M602" i="1" s="1"/>
  <c r="M596" i="1" a="1"/>
  <c r="M596" i="1" s="1"/>
  <c r="M583" i="1" a="1"/>
  <c r="M583" i="1" s="1"/>
  <c r="M577" i="1" a="1"/>
  <c r="M577" i="1" s="1"/>
  <c r="M564" i="1" a="1"/>
  <c r="M564" i="1" s="1"/>
  <c r="M551" i="1" a="1"/>
  <c r="M551" i="1" s="1"/>
  <c r="M545" i="1" a="1"/>
  <c r="M545" i="1" s="1"/>
  <c r="M539" i="1" a="1"/>
  <c r="M539" i="1" s="1"/>
  <c r="M654" i="1" a="1"/>
  <c r="M654" i="1" s="1"/>
  <c r="M614" i="1" a="1"/>
  <c r="M614" i="1" s="1"/>
  <c r="M606" i="1" a="1"/>
  <c r="M606" i="1" s="1"/>
  <c r="M458" i="1" a="1"/>
  <c r="M458" i="1" s="1"/>
  <c r="M423" i="1" a="1"/>
  <c r="M423" i="1" s="1"/>
  <c r="M376" i="1" a="1"/>
  <c r="M376" i="1" s="1"/>
  <c r="M344" i="1" a="1"/>
  <c r="M344" i="1" s="1"/>
  <c r="M223" i="1" a="1"/>
  <c r="M223" i="1" s="1"/>
  <c r="M174" i="1" a="1"/>
  <c r="M174" i="1" s="1"/>
  <c r="M691" i="1" a="1"/>
  <c r="M691" i="1" s="1"/>
  <c r="M675" i="1" a="1"/>
  <c r="M675" i="1" s="1"/>
  <c r="M659" i="1" a="1"/>
  <c r="M659" i="1" s="1"/>
  <c r="M643" i="1" a="1"/>
  <c r="M643" i="1" s="1"/>
  <c r="M635" i="1" a="1"/>
  <c r="M635" i="1" s="1"/>
  <c r="M627" i="1" a="1"/>
  <c r="M627" i="1" s="1"/>
  <c r="M619" i="1" a="1"/>
  <c r="M619" i="1" s="1"/>
  <c r="M611" i="1" a="1"/>
  <c r="M611" i="1" s="1"/>
  <c r="M603" i="1" a="1"/>
  <c r="M603" i="1" s="1"/>
  <c r="M517" i="1" a="1"/>
  <c r="M517" i="1" s="1"/>
  <c r="M510" i="1" a="1"/>
  <c r="M510" i="1" s="1"/>
  <c r="M499" i="1" a="1"/>
  <c r="M499" i="1" s="1"/>
  <c r="M479" i="1" a="1"/>
  <c r="M479" i="1" s="1"/>
  <c r="M463" i="1" a="1"/>
  <c r="M463" i="1" s="1"/>
  <c r="M447" i="1" a="1"/>
  <c r="M447" i="1" s="1"/>
  <c r="M392" i="1" a="1"/>
  <c r="M392" i="1" s="1"/>
  <c r="M337" i="1" a="1"/>
  <c r="M337" i="1" s="1"/>
  <c r="M244" i="1" a="1"/>
  <c r="M244" i="1" s="1"/>
  <c r="M670" i="1" a="1"/>
  <c r="M670" i="1" s="1"/>
  <c r="M622" i="1" a="1"/>
  <c r="M622" i="1" s="1"/>
  <c r="M474" i="1" a="1"/>
  <c r="M474" i="1" s="1"/>
  <c r="M426" i="1" a="1"/>
  <c r="M426" i="1" s="1"/>
  <c r="M360" i="1" a="1"/>
  <c r="M360" i="1" s="1"/>
  <c r="M330" i="1" a="1"/>
  <c r="M330" i="1" s="1"/>
  <c r="M205" i="1" a="1"/>
  <c r="M205" i="1" s="1"/>
  <c r="M195" i="1" a="1"/>
  <c r="M195" i="1" s="1"/>
  <c r="M683" i="1" a="1"/>
  <c r="M683" i="1" s="1"/>
  <c r="M667" i="1" a="1"/>
  <c r="M667" i="1" s="1"/>
  <c r="M651" i="1" a="1"/>
  <c r="M651" i="1" s="1"/>
  <c r="M541" i="1" a="1"/>
  <c r="M541" i="1" s="1"/>
  <c r="M537" i="1" a="1"/>
  <c r="M537" i="1" s="1"/>
  <c r="M533" i="1" a="1"/>
  <c r="M533" i="1" s="1"/>
  <c r="M520" i="1" a="1"/>
  <c r="M520" i="1" s="1"/>
  <c r="M513" i="1" a="1"/>
  <c r="M513" i="1" s="1"/>
  <c r="M498" i="1" a="1"/>
  <c r="M498" i="1" s="1"/>
  <c r="M418" i="1" a="1"/>
  <c r="M418" i="1" s="1"/>
  <c r="M378" i="1" a="1"/>
  <c r="M378" i="1" s="1"/>
  <c r="M362" i="1" a="1"/>
  <c r="M362" i="1" s="1"/>
  <c r="M346" i="1" a="1"/>
  <c r="M346" i="1" s="1"/>
  <c r="M336" i="1" a="1"/>
  <c r="M336" i="1" s="1"/>
  <c r="M322" i="1" a="1"/>
  <c r="M322" i="1" s="1"/>
  <c r="M313" i="1" a="1"/>
  <c r="M313" i="1" s="1"/>
  <c r="M297" i="1" a="1"/>
  <c r="M297" i="1" s="1"/>
  <c r="M686" i="1" a="1"/>
  <c r="M686" i="1" s="1"/>
  <c r="M678" i="1" a="1"/>
  <c r="M678" i="1" s="1"/>
  <c r="M630" i="1" a="1"/>
  <c r="M630" i="1" s="1"/>
  <c r="M598" i="1" a="1"/>
  <c r="M598" i="1" s="1"/>
  <c r="M594" i="1" a="1"/>
  <c r="M594" i="1" s="1"/>
  <c r="M590" i="1" a="1"/>
  <c r="M590" i="1" s="1"/>
  <c r="M586" i="1" a="1"/>
  <c r="M586" i="1" s="1"/>
  <c r="M582" i="1" a="1"/>
  <c r="M582" i="1" s="1"/>
  <c r="M578" i="1" a="1"/>
  <c r="M578" i="1" s="1"/>
  <c r="M574" i="1" a="1"/>
  <c r="M574" i="1" s="1"/>
  <c r="M570" i="1" a="1"/>
  <c r="M570" i="1" s="1"/>
  <c r="M566" i="1" a="1"/>
  <c r="M566" i="1" s="1"/>
  <c r="M562" i="1" a="1"/>
  <c r="M562" i="1" s="1"/>
  <c r="M558" i="1" a="1"/>
  <c r="M558" i="1" s="1"/>
  <c r="M554" i="1" a="1"/>
  <c r="M554" i="1" s="1"/>
  <c r="M550" i="1" a="1"/>
  <c r="M550" i="1" s="1"/>
  <c r="M546" i="1" a="1"/>
  <c r="M546" i="1" s="1"/>
  <c r="M542" i="1" a="1"/>
  <c r="M542" i="1" s="1"/>
  <c r="F22" i="4" s="1" a="1"/>
  <c r="F22" i="4" s="1"/>
  <c r="M538" i="1" a="1"/>
  <c r="M538" i="1" s="1"/>
  <c r="M534" i="1" a="1"/>
  <c r="M534" i="1" s="1"/>
  <c r="M490" i="1" a="1"/>
  <c r="M490" i="1" s="1"/>
  <c r="M434" i="1" a="1"/>
  <c r="M434" i="1" s="1"/>
  <c r="M402" i="1" a="1"/>
  <c r="M402" i="1" s="1"/>
  <c r="M309" i="1" a="1"/>
  <c r="M309" i="1" s="1"/>
  <c r="M234" i="1" a="1"/>
  <c r="M234" i="1" s="1"/>
  <c r="M142" i="1" a="1"/>
  <c r="M142" i="1" s="1"/>
  <c r="M685" i="1" a="1"/>
  <c r="M685" i="1" s="1"/>
  <c r="M669" i="1" a="1"/>
  <c r="M669" i="1" s="1"/>
  <c r="M653" i="1" a="1"/>
  <c r="M653" i="1" s="1"/>
  <c r="M637" i="1" a="1"/>
  <c r="M637" i="1" s="1"/>
  <c r="M621" i="1" a="1"/>
  <c r="M621" i="1" s="1"/>
  <c r="M605" i="1" a="1"/>
  <c r="M605" i="1" s="1"/>
  <c r="M516" i="1" a="1"/>
  <c r="M516" i="1" s="1"/>
  <c r="M509" i="1" a="1"/>
  <c r="M509" i="1" s="1"/>
  <c r="M502" i="1" a="1"/>
  <c r="M502" i="1" s="1"/>
  <c r="M408" i="1" a="1"/>
  <c r="M408" i="1" s="1"/>
  <c r="M394" i="1" a="1"/>
  <c r="M394" i="1" s="1"/>
  <c r="M329" i="1" a="1"/>
  <c r="M329" i="1" s="1"/>
  <c r="M725" i="1" a="1"/>
  <c r="M725" i="1" s="1"/>
  <c r="M723" i="1" a="1"/>
  <c r="M723" i="1" s="1"/>
  <c r="M721" i="1" a="1"/>
  <c r="M721" i="1" s="1"/>
  <c r="M717" i="1" a="1"/>
  <c r="M717" i="1" s="1"/>
  <c r="M715" i="1" a="1"/>
  <c r="M715" i="1" s="1"/>
  <c r="M713" i="1" a="1"/>
  <c r="M713" i="1" s="1"/>
  <c r="M711" i="1" a="1"/>
  <c r="M711" i="1" s="1"/>
  <c r="M709" i="1" a="1"/>
  <c r="M709" i="1" s="1"/>
  <c r="M707" i="1" a="1"/>
  <c r="M707" i="1" s="1"/>
  <c r="M705" i="1" a="1"/>
  <c r="M705" i="1" s="1"/>
  <c r="M703" i="1" a="1"/>
  <c r="M703" i="1" s="1"/>
  <c r="M701" i="1" a="1"/>
  <c r="M701" i="1" s="1"/>
  <c r="M699" i="1" a="1"/>
  <c r="M699" i="1" s="1"/>
  <c r="M694" i="1" a="1"/>
  <c r="M694" i="1" s="1"/>
  <c r="M521" i="1" a="1"/>
  <c r="M521" i="1" s="1"/>
  <c r="M442" i="1" a="1"/>
  <c r="M442" i="1" s="1"/>
  <c r="M416" i="1" a="1"/>
  <c r="M416" i="1" s="1"/>
  <c r="M293" i="1" a="1"/>
  <c r="M293" i="1" s="1"/>
  <c r="M211" i="1" a="1"/>
  <c r="M211" i="1" s="1"/>
  <c r="M179" i="1" a="1"/>
  <c r="M179" i="1" s="1"/>
  <c r="M693" i="1" a="1"/>
  <c r="M693" i="1" s="1"/>
  <c r="M677" i="1" a="1"/>
  <c r="M677" i="1" s="1"/>
  <c r="M661" i="1" a="1"/>
  <c r="M661" i="1" s="1"/>
  <c r="M645" i="1" a="1"/>
  <c r="M645" i="1" s="1"/>
  <c r="M629" i="1" a="1"/>
  <c r="M629" i="1" s="1"/>
  <c r="M613" i="1" a="1"/>
  <c r="M613" i="1" s="1"/>
  <c r="M532" i="1" a="1"/>
  <c r="M532" i="1" s="1"/>
  <c r="M529" i="1" a="1"/>
  <c r="M529" i="1" s="1"/>
  <c r="M526" i="1" a="1"/>
  <c r="M526" i="1" s="1"/>
  <c r="M512" i="1" a="1"/>
  <c r="M512" i="1" s="1"/>
  <c r="M505" i="1" a="1"/>
  <c r="M505" i="1" s="1"/>
  <c r="M485" i="1" a="1"/>
  <c r="M485" i="1" s="1"/>
  <c r="M469" i="1" a="1"/>
  <c r="M469" i="1" s="1"/>
  <c r="M453" i="1" a="1"/>
  <c r="M453" i="1" s="1"/>
  <c r="M384" i="1" a="1"/>
  <c r="M384" i="1" s="1"/>
  <c r="M368" i="1" a="1"/>
  <c r="M368" i="1" s="1"/>
  <c r="M352" i="1" a="1"/>
  <c r="M352" i="1" s="1"/>
  <c r="M328" i="1" a="1"/>
  <c r="M328" i="1" s="1"/>
  <c r="M317" i="1" a="1"/>
  <c r="M317" i="1" s="1"/>
  <c r="M301" i="1" a="1"/>
  <c r="M301" i="1" s="1"/>
  <c r="M646" i="1" a="1"/>
  <c r="M646" i="1" s="1"/>
  <c r="M524" i="1" a="1"/>
  <c r="M524" i="1" s="1"/>
  <c r="M695" i="1" a="1"/>
  <c r="M695" i="1" s="1"/>
  <c r="M687" i="1" a="1"/>
  <c r="M687" i="1" s="1"/>
  <c r="M679" i="1" a="1"/>
  <c r="M679" i="1" s="1"/>
  <c r="M671" i="1" a="1"/>
  <c r="M671" i="1" s="1"/>
  <c r="M663" i="1" a="1"/>
  <c r="M663" i="1" s="1"/>
  <c r="M655" i="1" a="1"/>
  <c r="M655" i="1" s="1"/>
  <c r="M647" i="1" a="1"/>
  <c r="M647" i="1" s="1"/>
  <c r="M639" i="1" a="1"/>
  <c r="M639" i="1" s="1"/>
  <c r="M631" i="1" a="1"/>
  <c r="M631" i="1" s="1"/>
  <c r="M623" i="1" a="1"/>
  <c r="M623" i="1" s="1"/>
  <c r="M615" i="1" a="1"/>
  <c r="M615" i="1" s="1"/>
  <c r="M607" i="1" a="1"/>
  <c r="M607" i="1" s="1"/>
  <c r="M599" i="1" a="1"/>
  <c r="M599" i="1" s="1"/>
  <c r="M508" i="1" a="1"/>
  <c r="M508" i="1" s="1"/>
  <c r="M501" i="1" a="1"/>
  <c r="M501" i="1" s="1"/>
  <c r="M493" i="1" a="1"/>
  <c r="M493" i="1" s="1"/>
  <c r="M488" i="1" a="1"/>
  <c r="M488" i="1" s="1"/>
  <c r="M481" i="1" a="1"/>
  <c r="M481" i="1" s="1"/>
  <c r="M477" i="1" a="1"/>
  <c r="M477" i="1" s="1"/>
  <c r="M472" i="1" a="1"/>
  <c r="M472" i="1" s="1"/>
  <c r="M465" i="1" a="1"/>
  <c r="M465" i="1" s="1"/>
  <c r="M461" i="1" a="1"/>
  <c r="M461" i="1" s="1"/>
  <c r="M456" i="1" a="1"/>
  <c r="M456" i="1" s="1"/>
  <c r="M449" i="1" a="1"/>
  <c r="M449" i="1" s="1"/>
  <c r="M445" i="1" a="1"/>
  <c r="M445" i="1" s="1"/>
  <c r="M440" i="1" a="1"/>
  <c r="M440" i="1" s="1"/>
  <c r="M432" i="1" a="1"/>
  <c r="M432" i="1" s="1"/>
  <c r="M410" i="1" a="1"/>
  <c r="M410" i="1" s="1"/>
  <c r="M321" i="1" a="1"/>
  <c r="M321" i="1" s="1"/>
  <c r="M281" i="1" a="1"/>
  <c r="M281" i="1" s="1"/>
  <c r="M528" i="1" a="1"/>
  <c r="M528" i="1" s="1"/>
  <c r="M525" i="1" a="1"/>
  <c r="M525" i="1" s="1"/>
  <c r="M522" i="1" a="1"/>
  <c r="M522" i="1" s="1"/>
  <c r="M504" i="1" a="1"/>
  <c r="M504" i="1" s="1"/>
  <c r="M492" i="1" a="1"/>
  <c r="M492" i="1" s="1"/>
  <c r="M476" i="1" a="1"/>
  <c r="M476" i="1" s="1"/>
  <c r="M460" i="1" a="1"/>
  <c r="M460" i="1" s="1"/>
  <c r="M444" i="1" a="1"/>
  <c r="M444" i="1" s="1"/>
  <c r="M424" i="1" a="1"/>
  <c r="M424" i="1" s="1"/>
  <c r="M400" i="1" a="1"/>
  <c r="M400" i="1" s="1"/>
  <c r="M386" i="1" a="1"/>
  <c r="M386" i="1" s="1"/>
  <c r="M370" i="1" a="1"/>
  <c r="M370" i="1" s="1"/>
  <c r="M354" i="1" a="1"/>
  <c r="M354" i="1" s="1"/>
  <c r="M338" i="1" a="1"/>
  <c r="M338" i="1" s="1"/>
  <c r="M320" i="1" a="1"/>
  <c r="M320" i="1" s="1"/>
  <c r="M305" i="1" a="1"/>
  <c r="M305" i="1" s="1"/>
  <c r="M285" i="1" a="1"/>
  <c r="M285" i="1" s="1"/>
  <c r="M271" i="1" a="1"/>
  <c r="M271" i="1" s="1"/>
  <c r="M719" i="1" a="1"/>
  <c r="M719" i="1" s="1"/>
  <c r="M662" i="1" a="1"/>
  <c r="M662" i="1" s="1"/>
  <c r="M638" i="1" a="1"/>
  <c r="M638" i="1" s="1"/>
  <c r="M518" i="1" a="1"/>
  <c r="M518" i="1" s="1"/>
  <c r="M500" i="1" a="1"/>
  <c r="M500" i="1" s="1"/>
  <c r="M491" i="1" a="1"/>
  <c r="M491" i="1" s="1"/>
  <c r="M487" i="1" a="1"/>
  <c r="M487" i="1" s="1"/>
  <c r="M475" i="1" a="1"/>
  <c r="M475" i="1" s="1"/>
  <c r="M471" i="1" a="1"/>
  <c r="M471" i="1" s="1"/>
  <c r="M459" i="1" a="1"/>
  <c r="M459" i="1" s="1"/>
  <c r="M455" i="1" a="1"/>
  <c r="M455" i="1" s="1"/>
  <c r="M443" i="1" a="1"/>
  <c r="M443" i="1" s="1"/>
  <c r="M439" i="1" a="1"/>
  <c r="M439" i="1" s="1"/>
  <c r="M431" i="1" a="1"/>
  <c r="M431" i="1" s="1"/>
  <c r="M289" i="1" a="1"/>
  <c r="M289" i="1" s="1"/>
  <c r="M270" i="1" a="1"/>
  <c r="M270" i="1" s="1"/>
  <c r="M267" i="1" a="1"/>
  <c r="M267" i="1" s="1"/>
  <c r="M248" i="1" a="1"/>
  <c r="M248" i="1" s="1"/>
  <c r="M210" i="1" a="1"/>
  <c r="M210" i="1" s="1"/>
  <c r="M178" i="1" a="1"/>
  <c r="M178" i="1" s="1"/>
  <c r="M146" i="1" a="1"/>
  <c r="M146" i="1" s="1"/>
  <c r="M478" i="1" a="1"/>
  <c r="M478" i="1" s="1"/>
  <c r="M462" i="1" a="1"/>
  <c r="M462" i="1" s="1"/>
  <c r="M446" i="1" a="1"/>
  <c r="M446" i="1" s="1"/>
  <c r="M277" i="1" a="1"/>
  <c r="M277" i="1" s="1"/>
  <c r="M273" i="1" a="1"/>
  <c r="M273" i="1" s="1"/>
  <c r="M266" i="1" a="1"/>
  <c r="M266" i="1" s="1"/>
  <c r="M257" i="1" a="1"/>
  <c r="M257" i="1" s="1"/>
  <c r="M228" i="1" a="1"/>
  <c r="M228" i="1" s="1"/>
  <c r="M215" i="1" a="1"/>
  <c r="M215" i="1" s="1"/>
  <c r="M183" i="1" a="1"/>
  <c r="M183" i="1" s="1"/>
  <c r="M150" i="1" a="1"/>
  <c r="M150" i="1" s="1"/>
  <c r="M482" i="1" a="1"/>
  <c r="M482" i="1" s="1"/>
  <c r="M466" i="1" a="1"/>
  <c r="M466" i="1" s="1"/>
  <c r="M450" i="1" a="1"/>
  <c r="M450" i="1" s="1"/>
  <c r="M436" i="1" a="1"/>
  <c r="M436" i="1" s="1"/>
  <c r="M428" i="1" a="1"/>
  <c r="M428" i="1" s="1"/>
  <c r="M315" i="1" a="1"/>
  <c r="M315" i="1" s="1"/>
  <c r="M311" i="1" a="1"/>
  <c r="M311" i="1" s="1"/>
  <c r="M307" i="1" a="1"/>
  <c r="M307" i="1" s="1"/>
  <c r="M303" i="1" a="1"/>
  <c r="M303" i="1" s="1"/>
  <c r="M299" i="1" a="1"/>
  <c r="M299" i="1" s="1"/>
  <c r="M295" i="1" a="1"/>
  <c r="M295" i="1" s="1"/>
  <c r="M291" i="1" a="1"/>
  <c r="M291" i="1" s="1"/>
  <c r="M287" i="1" a="1"/>
  <c r="M287" i="1" s="1"/>
  <c r="M283" i="1" a="1"/>
  <c r="M283" i="1" s="1"/>
  <c r="M265" i="1" a="1"/>
  <c r="M265" i="1" s="1"/>
  <c r="M252" i="1" a="1"/>
  <c r="M252" i="1" s="1"/>
  <c r="M242" i="1" a="1"/>
  <c r="M242" i="1" s="1"/>
  <c r="M232" i="1" a="1"/>
  <c r="M232" i="1" s="1"/>
  <c r="M227" i="1" a="1"/>
  <c r="M227" i="1" s="1"/>
  <c r="M154" i="1" a="1"/>
  <c r="M154" i="1" s="1"/>
  <c r="M75" i="1" a="1"/>
  <c r="M75" i="1" s="1"/>
  <c r="M269" i="1" a="1"/>
  <c r="M269" i="1" s="1"/>
  <c r="M219" i="1" a="1"/>
  <c r="M219" i="1" s="1"/>
  <c r="M203" i="1" a="1"/>
  <c r="M203" i="1" s="1"/>
  <c r="M187" i="1" a="1"/>
  <c r="M187" i="1" s="1"/>
  <c r="M158" i="1" a="1"/>
  <c r="M158" i="1" s="1"/>
  <c r="M484" i="1" a="1"/>
  <c r="M484" i="1" s="1"/>
  <c r="M468" i="1" a="1"/>
  <c r="M468" i="1" s="1"/>
  <c r="M452" i="1" a="1"/>
  <c r="M452" i="1" s="1"/>
  <c r="M438" i="1" a="1"/>
  <c r="M438" i="1" s="1"/>
  <c r="M430" i="1" a="1"/>
  <c r="M430" i="1" s="1"/>
  <c r="M422" i="1" a="1"/>
  <c r="M422" i="1" s="1"/>
  <c r="M414" i="1" a="1"/>
  <c r="M414" i="1" s="1"/>
  <c r="M406" i="1" a="1"/>
  <c r="M406" i="1" s="1"/>
  <c r="M398" i="1" a="1"/>
  <c r="M398" i="1" s="1"/>
  <c r="M390" i="1" a="1"/>
  <c r="M390" i="1" s="1"/>
  <c r="M382" i="1" a="1"/>
  <c r="M382" i="1" s="1"/>
  <c r="M374" i="1" a="1"/>
  <c r="M374" i="1" s="1"/>
  <c r="M366" i="1" a="1"/>
  <c r="M366" i="1" s="1"/>
  <c r="M358" i="1" a="1"/>
  <c r="M358" i="1" s="1"/>
  <c r="M350" i="1" a="1"/>
  <c r="M350" i="1" s="1"/>
  <c r="M342" i="1" a="1"/>
  <c r="M342" i="1" s="1"/>
  <c r="M334" i="1" a="1"/>
  <c r="M334" i="1" s="1"/>
  <c r="M326" i="1" a="1"/>
  <c r="M326" i="1" s="1"/>
  <c r="M318" i="1" a="1"/>
  <c r="M318" i="1" s="1"/>
  <c r="M314" i="1" a="1"/>
  <c r="M314" i="1" s="1"/>
  <c r="M310" i="1" a="1"/>
  <c r="M310" i="1" s="1"/>
  <c r="M306" i="1" a="1"/>
  <c r="M306" i="1" s="1"/>
  <c r="M302" i="1" a="1"/>
  <c r="M302" i="1" s="1"/>
  <c r="M298" i="1" a="1"/>
  <c r="M298" i="1" s="1"/>
  <c r="M294" i="1" a="1"/>
  <c r="M294" i="1" s="1"/>
  <c r="M279" i="1" a="1"/>
  <c r="M279" i="1" s="1"/>
  <c r="M236" i="1" a="1"/>
  <c r="M236" i="1" s="1"/>
  <c r="M162" i="1" a="1"/>
  <c r="M162" i="1" s="1"/>
  <c r="M120" i="1" a="1"/>
  <c r="M120" i="1" s="1"/>
  <c r="M278" i="1" a="1"/>
  <c r="M278" i="1" s="1"/>
  <c r="M275" i="1" a="1"/>
  <c r="M275" i="1" s="1"/>
  <c r="M263" i="1" a="1"/>
  <c r="M263" i="1" s="1"/>
  <c r="M255" i="1" a="1"/>
  <c r="M255" i="1" s="1"/>
  <c r="M250" i="1" a="1"/>
  <c r="M250" i="1" s="1"/>
  <c r="M240" i="1" a="1"/>
  <c r="M240" i="1" s="1"/>
  <c r="M196" i="1" a="1"/>
  <c r="M196" i="1" s="1"/>
  <c r="M166" i="1" a="1"/>
  <c r="M166" i="1" s="1"/>
  <c r="M136" i="1" a="1"/>
  <c r="M136" i="1" s="1"/>
  <c r="M170" i="1" a="1"/>
  <c r="M170" i="1" s="1"/>
  <c r="M262" i="1" a="1"/>
  <c r="M262" i="1" s="1"/>
  <c r="M253" i="1" a="1"/>
  <c r="M253" i="1" s="1"/>
  <c r="M249" i="1" a="1"/>
  <c r="M249" i="1" s="1"/>
  <c r="M245" i="1" a="1"/>
  <c r="M245" i="1" s="1"/>
  <c r="M241" i="1" a="1"/>
  <c r="M241" i="1" s="1"/>
  <c r="M237" i="1" a="1"/>
  <c r="M237" i="1" s="1"/>
  <c r="M233" i="1" a="1"/>
  <c r="M233" i="1" s="1"/>
  <c r="M229" i="1" a="1"/>
  <c r="M229" i="1" s="1"/>
  <c r="M214" i="1" a="1"/>
  <c r="M214" i="1" s="1"/>
  <c r="M209" i="1" a="1"/>
  <c r="M209" i="1" s="1"/>
  <c r="M191" i="1" a="1"/>
  <c r="M191" i="1" s="1"/>
  <c r="M182" i="1" a="1"/>
  <c r="M182" i="1" s="1"/>
  <c r="M177" i="1" a="1"/>
  <c r="M177" i="1" s="1"/>
  <c r="M173" i="1" a="1"/>
  <c r="M173" i="1" s="1"/>
  <c r="M169" i="1" a="1"/>
  <c r="M169" i="1" s="1"/>
  <c r="M165" i="1" a="1"/>
  <c r="M165" i="1" s="1"/>
  <c r="M161" i="1" a="1"/>
  <c r="M161" i="1" s="1"/>
  <c r="M157" i="1" a="1"/>
  <c r="M157" i="1" s="1"/>
  <c r="M153" i="1" a="1"/>
  <c r="M153" i="1" s="1"/>
  <c r="M149" i="1" a="1"/>
  <c r="M149" i="1" s="1"/>
  <c r="M145" i="1" a="1"/>
  <c r="M145" i="1" s="1"/>
  <c r="M141" i="1" a="1"/>
  <c r="M141" i="1" s="1"/>
  <c r="M127" i="1" a="1"/>
  <c r="M127" i="1" s="1"/>
  <c r="M119" i="1" a="1"/>
  <c r="M119" i="1" s="1"/>
  <c r="M94" i="1" a="1"/>
  <c r="M94" i="1" s="1"/>
  <c r="M80" i="1" a="1"/>
  <c r="M80" i="1" s="1"/>
  <c r="M259" i="1" a="1"/>
  <c r="M259" i="1" s="1"/>
  <c r="M218" i="1" a="1"/>
  <c r="M218" i="1" s="1"/>
  <c r="M213" i="1" a="1"/>
  <c r="M213" i="1" s="1"/>
  <c r="M186" i="1" a="1"/>
  <c r="M186" i="1" s="1"/>
  <c r="M181" i="1" a="1"/>
  <c r="M181" i="1" s="1"/>
  <c r="M135" i="1" a="1"/>
  <c r="M135" i="1" s="1"/>
  <c r="M730" i="1" a="1"/>
  <c r="M730" i="1" s="1"/>
  <c r="M217" i="1" a="1"/>
  <c r="M217" i="1" s="1"/>
  <c r="M199" i="1" a="1"/>
  <c r="M199" i="1" s="1"/>
  <c r="M190" i="1" a="1"/>
  <c r="M190" i="1" s="1"/>
  <c r="M185" i="1" a="1"/>
  <c r="M185" i="1" s="1"/>
  <c r="M132" i="1" a="1"/>
  <c r="M132" i="1" s="1"/>
  <c r="M114" i="1" a="1"/>
  <c r="M114" i="1" s="1"/>
  <c r="M102" i="1" a="1"/>
  <c r="M102" i="1" s="1"/>
  <c r="M264" i="1" a="1"/>
  <c r="M264" i="1" s="1"/>
  <c r="M261" i="1" a="1"/>
  <c r="M261" i="1" s="1"/>
  <c r="M222" i="1" a="1"/>
  <c r="M222" i="1" s="1"/>
  <c r="M194" i="1" a="1"/>
  <c r="M194" i="1" s="1"/>
  <c r="M189" i="1" a="1"/>
  <c r="M189" i="1" s="1"/>
  <c r="M113" i="1" a="1"/>
  <c r="M113" i="1" s="1"/>
  <c r="M92" i="1" a="1"/>
  <c r="M92" i="1" s="1"/>
  <c r="M52" i="1" a="1"/>
  <c r="M52" i="1" s="1"/>
  <c r="M44" i="1" a="1"/>
  <c r="M44" i="1" s="1"/>
  <c r="M247" i="1" a="1"/>
  <c r="M247" i="1" s="1"/>
  <c r="M239" i="1" a="1"/>
  <c r="M239" i="1" s="1"/>
  <c r="M231" i="1" a="1"/>
  <c r="M231" i="1" s="1"/>
  <c r="M221" i="1" a="1"/>
  <c r="M221" i="1" s="1"/>
  <c r="M207" i="1" a="1"/>
  <c r="M207" i="1" s="1"/>
  <c r="M198" i="1" a="1"/>
  <c r="M198" i="1" s="1"/>
  <c r="M193" i="1" a="1"/>
  <c r="M193" i="1" s="1"/>
  <c r="M175" i="1" a="1"/>
  <c r="M175" i="1" s="1"/>
  <c r="M171" i="1" a="1"/>
  <c r="M171" i="1" s="1"/>
  <c r="M167" i="1" a="1"/>
  <c r="M167" i="1" s="1"/>
  <c r="M163" i="1" a="1"/>
  <c r="M163" i="1" s="1"/>
  <c r="M159" i="1" a="1"/>
  <c r="M159" i="1" s="1"/>
  <c r="M155" i="1" a="1"/>
  <c r="M155" i="1" s="1"/>
  <c r="M151" i="1" a="1"/>
  <c r="M151" i="1" s="1"/>
  <c r="M147" i="1" a="1"/>
  <c r="M147" i="1" s="1"/>
  <c r="M143" i="1" a="1"/>
  <c r="M143" i="1" s="1"/>
  <c r="M139" i="1" a="1"/>
  <c r="M139" i="1" s="1"/>
  <c r="M122" i="1" a="1"/>
  <c r="M122" i="1" s="1"/>
  <c r="M91" i="1" a="1"/>
  <c r="M91" i="1" s="1"/>
  <c r="M72" i="1" a="1"/>
  <c r="M72" i="1" s="1"/>
  <c r="M51" i="1" a="1"/>
  <c r="M51" i="1" s="1"/>
  <c r="M254" i="1" a="1"/>
  <c r="M254" i="1" s="1"/>
  <c r="M251" i="1" a="1"/>
  <c r="M251" i="1" s="1"/>
  <c r="M246" i="1" a="1"/>
  <c r="M246" i="1" s="1"/>
  <c r="M243" i="1" a="1"/>
  <c r="M243" i="1" s="1"/>
  <c r="M238" i="1" a="1"/>
  <c r="M238" i="1" s="1"/>
  <c r="M235" i="1" a="1"/>
  <c r="M235" i="1" s="1"/>
  <c r="M230" i="1" a="1"/>
  <c r="M230" i="1" s="1"/>
  <c r="M226" i="1" a="1"/>
  <c r="M226" i="1" s="1"/>
  <c r="M202" i="1" a="1"/>
  <c r="M202" i="1" s="1"/>
  <c r="M197" i="1" a="1"/>
  <c r="M197" i="1" s="1"/>
  <c r="M121" i="1" a="1"/>
  <c r="M121" i="1" s="1"/>
  <c r="M112" i="1" a="1"/>
  <c r="M112" i="1" s="1"/>
  <c r="M82" i="1" a="1"/>
  <c r="M82" i="1" s="1"/>
  <c r="M225" i="1" a="1"/>
  <c r="M225" i="1" s="1"/>
  <c r="M206" i="1" a="1"/>
  <c r="M206" i="1" s="1"/>
  <c r="M201" i="1" a="1"/>
  <c r="M201" i="1" s="1"/>
  <c r="M111" i="1" a="1"/>
  <c r="M111" i="1" s="1"/>
  <c r="M107" i="1" a="1"/>
  <c r="M107" i="1" s="1"/>
  <c r="M76" i="1" a="1"/>
  <c r="M76" i="1" s="1"/>
  <c r="M59" i="1" a="1"/>
  <c r="M59" i="1" s="1"/>
  <c r="M88" i="1" a="1"/>
  <c r="M88" i="1" s="1"/>
  <c r="M71" i="1" a="1"/>
  <c r="M71" i="1" s="1"/>
  <c r="M68" i="1" a="1"/>
  <c r="M68" i="1" s="1"/>
  <c r="M65" i="1" a="1"/>
  <c r="M65" i="1" s="1"/>
  <c r="M55" i="1" a="1"/>
  <c r="M55" i="1" s="1"/>
  <c r="M43" i="1" a="1"/>
  <c r="M43" i="1" s="1"/>
  <c r="M27" i="1" a="1"/>
  <c r="M27" i="1" s="1"/>
  <c r="M14" i="1" a="1"/>
  <c r="M14" i="1" s="1"/>
  <c r="M743" i="1" a="1"/>
  <c r="M743" i="1" s="1"/>
  <c r="M123" i="1" a="1"/>
  <c r="M123" i="1" s="1"/>
  <c r="M115" i="1" a="1"/>
  <c r="M115" i="1" s="1"/>
  <c r="M81" i="1" a="1"/>
  <c r="M81" i="1" s="1"/>
  <c r="M78" i="1" a="1"/>
  <c r="M78" i="1" s="1"/>
  <c r="M50" i="1" a="1"/>
  <c r="M50" i="1" s="1"/>
  <c r="M757" i="1" a="1"/>
  <c r="M757" i="1" s="1"/>
  <c r="M98" i="1" a="1"/>
  <c r="M98" i="1" s="1"/>
  <c r="M90" i="1" a="1"/>
  <c r="M90" i="1" s="1"/>
  <c r="M84" i="1" a="1"/>
  <c r="M84" i="1" s="1"/>
  <c r="M74" i="1" a="1"/>
  <c r="M74" i="1" s="1"/>
  <c r="M64" i="1" a="1"/>
  <c r="M64" i="1" s="1"/>
  <c r="M30" i="1" a="1"/>
  <c r="M30" i="1" s="1"/>
  <c r="M735" i="1" a="1"/>
  <c r="M735" i="1" s="1"/>
  <c r="M767" i="1" a="1"/>
  <c r="M767" i="1" s="1"/>
  <c r="M836" i="1" a="1"/>
  <c r="M836" i="1" s="1"/>
  <c r="M126" i="1" a="1"/>
  <c r="M126" i="1" s="1"/>
  <c r="M108" i="1" a="1"/>
  <c r="M108" i="1" s="1"/>
  <c r="M87" i="1" a="1"/>
  <c r="M87" i="1" s="1"/>
  <c r="M70" i="1" a="1"/>
  <c r="M70" i="1" s="1"/>
  <c r="M57" i="1" a="1"/>
  <c r="M57" i="1" s="1"/>
  <c r="M49" i="1" a="1"/>
  <c r="M49" i="1" s="1"/>
  <c r="M746" i="1" a="1"/>
  <c r="M746" i="1" s="1"/>
  <c r="M100" i="1" a="1"/>
  <c r="M100" i="1" s="1"/>
  <c r="M86" i="1" a="1"/>
  <c r="M86" i="1" s="1"/>
  <c r="M77" i="1" a="1"/>
  <c r="M77" i="1" s="1"/>
  <c r="M63" i="1" a="1"/>
  <c r="M63" i="1" s="1"/>
  <c r="M53" i="1" a="1"/>
  <c r="M53" i="1" s="1"/>
  <c r="M41" i="1" a="1"/>
  <c r="M41" i="1" s="1"/>
  <c r="M21" i="1" a="1"/>
  <c r="M21" i="1" s="1"/>
  <c r="M16" i="1" a="1"/>
  <c r="M16" i="1" s="1"/>
  <c r="M727" i="1" a="1"/>
  <c r="M727" i="1" s="1"/>
  <c r="M118" i="1" a="1"/>
  <c r="M118" i="1" s="1"/>
  <c r="M110" i="1" a="1"/>
  <c r="M110" i="1" s="1"/>
  <c r="M105" i="1" a="1"/>
  <c r="M105" i="1" s="1"/>
  <c r="M96" i="1" a="1"/>
  <c r="M96" i="1" s="1"/>
  <c r="M83" i="1" a="1"/>
  <c r="M83" i="1" s="1"/>
  <c r="M73" i="1" a="1"/>
  <c r="M73" i="1" s="1"/>
  <c r="M66" i="1" a="1"/>
  <c r="M66" i="1" s="1"/>
  <c r="M60" i="1" a="1"/>
  <c r="M60" i="1" s="1"/>
  <c r="M56" i="1" a="1"/>
  <c r="M56" i="1" s="1"/>
  <c r="M45" i="1" a="1"/>
  <c r="M45" i="1" s="1"/>
  <c r="M24" i="1" a="1"/>
  <c r="M24" i="1" s="1"/>
  <c r="M738" i="1" a="1"/>
  <c r="M738" i="1" s="1"/>
  <c r="M79" i="1" a="1"/>
  <c r="M79" i="1" s="1"/>
  <c r="M69" i="1" a="1"/>
  <c r="M69" i="1" s="1"/>
  <c r="M62" i="1" a="1"/>
  <c r="M62" i="1" s="1"/>
  <c r="M37" i="1" a="1"/>
  <c r="M37" i="1" s="1"/>
  <c r="M32" i="1" a="1"/>
  <c r="M32" i="1" s="1"/>
  <c r="M751" i="1" a="1"/>
  <c r="M751" i="1" s="1"/>
  <c r="M775" i="1" a="1"/>
  <c r="M775" i="1" s="1"/>
  <c r="M11" i="1" a="1"/>
  <c r="M11" i="1" s="1"/>
  <c r="M4" i="1" a="1"/>
  <c r="M4" i="1" s="1"/>
  <c r="M732" i="1" a="1"/>
  <c r="M732" i="1" s="1"/>
  <c r="M740" i="1" a="1"/>
  <c r="M740" i="1" s="1"/>
  <c r="M748" i="1" a="1"/>
  <c r="M748" i="1" s="1"/>
  <c r="M752" i="1" a="1"/>
  <c r="M752" i="1" s="1"/>
  <c r="M761" i="1" a="1"/>
  <c r="M761" i="1" s="1"/>
  <c r="M788" i="1" a="1"/>
  <c r="M788" i="1" s="1"/>
  <c r="M814" i="1" a="1"/>
  <c r="M814" i="1" s="1"/>
  <c r="M48" i="1" a="1"/>
  <c r="M48" i="1" s="1"/>
  <c r="M40" i="1" a="1"/>
  <c r="M40" i="1" s="1"/>
  <c r="M728" i="1" a="1"/>
  <c r="M728" i="1" s="1"/>
  <c r="M736" i="1" a="1"/>
  <c r="M736" i="1" s="1"/>
  <c r="M744" i="1" a="1"/>
  <c r="M744" i="1" s="1"/>
  <c r="M764" i="1" a="1"/>
  <c r="M764" i="1" s="1"/>
  <c r="M779" i="1" a="1"/>
  <c r="M779" i="1" s="1"/>
  <c r="M783" i="1" a="1"/>
  <c r="M783" i="1" s="1"/>
  <c r="M785" i="1" a="1"/>
  <c r="M785" i="1" s="1"/>
  <c r="M815" i="1" a="1"/>
  <c r="M815" i="1" s="1"/>
  <c r="M832" i="1" a="1"/>
  <c r="M832" i="1" s="1"/>
  <c r="M842" i="1" a="1"/>
  <c r="M842" i="1" s="1"/>
  <c r="M873" i="1" a="1"/>
  <c r="M873" i="1" s="1"/>
  <c r="M882" i="1" a="1"/>
  <c r="M882" i="1" s="1"/>
  <c r="M986" i="1" a="1"/>
  <c r="M986" i="1" s="1"/>
  <c r="M1026" i="1" a="1"/>
  <c r="M1026" i="1" s="1"/>
  <c r="M58" i="1" a="1"/>
  <c r="M58" i="1" s="1"/>
  <c r="M36" i="1" a="1"/>
  <c r="M36" i="1" s="1"/>
  <c r="M31" i="1" a="1"/>
  <c r="M31" i="1" s="1"/>
  <c r="M29" i="1" a="1"/>
  <c r="M29" i="1" s="1"/>
  <c r="M20" i="1" a="1"/>
  <c r="M20" i="1" s="1"/>
  <c r="M15" i="1" a="1"/>
  <c r="M15" i="1" s="1"/>
  <c r="M13" i="1" a="1"/>
  <c r="M13" i="1" s="1"/>
  <c r="M6" i="1" a="1"/>
  <c r="M6" i="1" s="1"/>
  <c r="M758" i="1" a="1"/>
  <c r="M758" i="1" s="1"/>
  <c r="M762" i="1" a="1"/>
  <c r="M762" i="1" s="1"/>
  <c r="M786" i="1" a="1"/>
  <c r="M786" i="1" s="1"/>
  <c r="M796" i="1" a="1"/>
  <c r="M796" i="1" s="1"/>
  <c r="M801" i="1" a="1"/>
  <c r="M801" i="1" s="1"/>
  <c r="M934" i="1" a="1"/>
  <c r="M934" i="1" s="1"/>
  <c r="M938" i="1" a="1"/>
  <c r="M938" i="1" s="1"/>
  <c r="M943" i="1" a="1"/>
  <c r="M943" i="1" s="1"/>
  <c r="M959" i="1" a="1"/>
  <c r="M959" i="1" s="1"/>
  <c r="M33" i="1" a="1"/>
  <c r="M33" i="1" s="1"/>
  <c r="M26" i="1" a="1"/>
  <c r="M26" i="1" s="1"/>
  <c r="M17" i="1" a="1"/>
  <c r="M17" i="1" s="1"/>
  <c r="M10" i="1" a="1"/>
  <c r="M10" i="1" s="1"/>
  <c r="M733" i="1" a="1"/>
  <c r="M733" i="1" s="1"/>
  <c r="M741" i="1" a="1"/>
  <c r="M741" i="1" s="1"/>
  <c r="M749" i="1" a="1"/>
  <c r="M749" i="1" s="1"/>
  <c r="M753" i="1" a="1"/>
  <c r="M753" i="1" s="1"/>
  <c r="M774" i="1" a="1"/>
  <c r="M774" i="1" s="1"/>
  <c r="M848" i="1" a="1"/>
  <c r="M848" i="1" s="1"/>
  <c r="M883" i="1" a="1"/>
  <c r="M883" i="1" s="1"/>
  <c r="M930" i="1" a="1"/>
  <c r="M930" i="1" s="1"/>
  <c r="M61" i="1" a="1"/>
  <c r="M61" i="1" s="1"/>
  <c r="M19" i="1" a="1"/>
  <c r="M19" i="1" s="1"/>
  <c r="M2" i="1" a="1"/>
  <c r="M2" i="1" s="1"/>
  <c r="M729" i="1" a="1"/>
  <c r="M729" i="1" s="1"/>
  <c r="M737" i="1" a="1"/>
  <c r="M737" i="1" s="1"/>
  <c r="M745" i="1" a="1"/>
  <c r="M745" i="1" s="1"/>
  <c r="M756" i="1" a="1"/>
  <c r="M756" i="1" s="1"/>
  <c r="M759" i="1" a="1"/>
  <c r="M759" i="1" s="1"/>
  <c r="M790" i="1" a="1"/>
  <c r="M790" i="1" s="1"/>
  <c r="M802" i="1" a="1"/>
  <c r="M802" i="1" s="1"/>
  <c r="M822" i="1" a="1"/>
  <c r="M822" i="1" s="1"/>
  <c r="M851" i="1" a="1"/>
  <c r="M851" i="1" s="1"/>
  <c r="M922" i="1" a="1"/>
  <c r="M922" i="1" s="1"/>
  <c r="M54" i="1" a="1"/>
  <c r="M54" i="1" s="1"/>
  <c r="M5" i="1" a="1"/>
  <c r="M5" i="1" s="1"/>
  <c r="M754" i="1" a="1"/>
  <c r="M754" i="1" s="1"/>
  <c r="M760" i="1" a="1"/>
  <c r="M760" i="1" s="1"/>
  <c r="M777" i="1" a="1"/>
  <c r="M777" i="1" s="1"/>
  <c r="M791" i="1" a="1"/>
  <c r="M791" i="1" s="1"/>
  <c r="M798" i="1" a="1"/>
  <c r="M798" i="1" s="1"/>
  <c r="M835" i="1" a="1"/>
  <c r="M835" i="1" s="1"/>
  <c r="M912" i="1" a="1"/>
  <c r="M912" i="1" s="1"/>
  <c r="M917" i="1" a="1"/>
  <c r="M917" i="1" s="1"/>
  <c r="M28" i="1" a="1"/>
  <c r="M28" i="1" s="1"/>
  <c r="M23" i="1" a="1"/>
  <c r="M23" i="1" s="1"/>
  <c r="M12" i="1" a="1"/>
  <c r="M12" i="1" s="1"/>
  <c r="M7" i="1" a="1"/>
  <c r="M7" i="1" s="1"/>
  <c r="M766" i="1" a="1"/>
  <c r="M766" i="1" s="1"/>
  <c r="M772" i="1" a="1"/>
  <c r="M772" i="1" s="1"/>
  <c r="M808" i="1" a="1"/>
  <c r="M808" i="1" s="1"/>
  <c r="M818" i="1" a="1"/>
  <c r="M818" i="1" s="1"/>
  <c r="M894" i="1" a="1"/>
  <c r="M894" i="1" s="1"/>
  <c r="M800" i="1" a="1"/>
  <c r="M800" i="1" s="1"/>
  <c r="M810" i="1" a="1"/>
  <c r="M810" i="1" s="1"/>
  <c r="M825" i="1" a="1"/>
  <c r="M825" i="1" s="1"/>
  <c r="M834" i="1" a="1"/>
  <c r="M834" i="1" s="1"/>
  <c r="M844" i="1" a="1"/>
  <c r="M844" i="1" s="1"/>
  <c r="M862" i="1" a="1"/>
  <c r="M862" i="1" s="1"/>
  <c r="M880" i="1" a="1"/>
  <c r="M880" i="1" s="1"/>
  <c r="M885" i="1" a="1"/>
  <c r="M885" i="1" s="1"/>
  <c r="M890" i="1" a="1"/>
  <c r="M890" i="1" s="1"/>
  <c r="M898" i="1" a="1"/>
  <c r="M898" i="1" s="1"/>
  <c r="M903" i="1" a="1"/>
  <c r="M903" i="1" s="1"/>
  <c r="M907" i="1" a="1"/>
  <c r="M907" i="1" s="1"/>
  <c r="M916" i="1" a="1"/>
  <c r="M916" i="1" s="1"/>
  <c r="M921" i="1" a="1"/>
  <c r="M921" i="1" s="1"/>
  <c r="M928" i="1" a="1"/>
  <c r="M928" i="1" s="1"/>
  <c r="M942" i="1" a="1"/>
  <c r="M942" i="1" s="1"/>
  <c r="M963" i="1" a="1"/>
  <c r="M963" i="1" s="1"/>
  <c r="M1000" i="1" a="1"/>
  <c r="M1000" i="1" s="1"/>
  <c r="M1007" i="1" a="1"/>
  <c r="M1007" i="1" s="1"/>
  <c r="M1048" i="1" a="1"/>
  <c r="M1048" i="1" s="1"/>
  <c r="M1063" i="1" a="1"/>
  <c r="M1063" i="1" s="1"/>
  <c r="M1265" i="1" a="1"/>
  <c r="M1265" i="1" s="1"/>
  <c r="M1278" i="1" a="1"/>
  <c r="M1278" i="1" s="1"/>
  <c r="M1290" i="1" a="1"/>
  <c r="M1290" i="1" s="1"/>
  <c r="M1305" i="1" a="1"/>
  <c r="M1305" i="1" s="1"/>
  <c r="M1309" i="1" a="1"/>
  <c r="M1309" i="1" s="1"/>
  <c r="M1313" i="1" a="1"/>
  <c r="M1313" i="1" s="1"/>
  <c r="M1317" i="1" a="1"/>
  <c r="M1317" i="1" s="1"/>
  <c r="M1321" i="1" a="1"/>
  <c r="M1321" i="1" s="1"/>
  <c r="M804" i="1" a="1"/>
  <c r="M804" i="1" s="1"/>
  <c r="M807" i="1" a="1"/>
  <c r="M807" i="1" s="1"/>
  <c r="M831" i="1" a="1"/>
  <c r="M831" i="1" s="1"/>
  <c r="M838" i="1" a="1"/>
  <c r="M838" i="1" s="1"/>
  <c r="M841" i="1" a="1"/>
  <c r="M841" i="1" s="1"/>
  <c r="M853" i="1" a="1"/>
  <c r="M853" i="1" s="1"/>
  <c r="M865" i="1" a="1"/>
  <c r="M865" i="1" s="1"/>
  <c r="M881" i="1" a="1"/>
  <c r="M881" i="1" s="1"/>
  <c r="M886" i="1" a="1"/>
  <c r="M886" i="1" s="1"/>
  <c r="M899" i="1" a="1"/>
  <c r="M899" i="1" s="1"/>
  <c r="M911" i="1" a="1"/>
  <c r="M911" i="1" s="1"/>
  <c r="M929" i="1" a="1"/>
  <c r="M929" i="1" s="1"/>
  <c r="M933" i="1" a="1"/>
  <c r="M933" i="1" s="1"/>
  <c r="M950" i="1" a="1"/>
  <c r="M950" i="1" s="1"/>
  <c r="M954" i="1" a="1"/>
  <c r="M954" i="1" s="1"/>
  <c r="M969" i="1" a="1"/>
  <c r="M969" i="1" s="1"/>
  <c r="M1031" i="1" a="1"/>
  <c r="M1031" i="1" s="1"/>
  <c r="M805" i="1" a="1"/>
  <c r="M805" i="1" s="1"/>
  <c r="M812" i="1" a="1"/>
  <c r="M812" i="1" s="1"/>
  <c r="M839" i="1" a="1"/>
  <c r="M839" i="1" s="1"/>
  <c r="M846" i="1" a="1"/>
  <c r="M846" i="1" s="1"/>
  <c r="M858" i="1" a="1"/>
  <c r="M858" i="1" s="1"/>
  <c r="M861" i="1" a="1"/>
  <c r="M861" i="1" s="1"/>
  <c r="M863" i="1" a="1"/>
  <c r="M863" i="1" s="1"/>
  <c r="M874" i="1" a="1"/>
  <c r="M874" i="1" s="1"/>
  <c r="M887" i="1" a="1"/>
  <c r="M887" i="1" s="1"/>
  <c r="M900" i="1" a="1"/>
  <c r="M900" i="1" s="1"/>
  <c r="M913" i="1" a="1"/>
  <c r="M913" i="1" s="1"/>
  <c r="M918" i="1" a="1"/>
  <c r="M918" i="1" s="1"/>
  <c r="M939" i="1" a="1"/>
  <c r="M939" i="1" s="1"/>
  <c r="M960" i="1" a="1"/>
  <c r="M960" i="1" s="1"/>
  <c r="M965" i="1" a="1"/>
  <c r="M965" i="1" s="1"/>
  <c r="M982" i="1" a="1"/>
  <c r="M982" i="1" s="1"/>
  <c r="M1023" i="1" a="1"/>
  <c r="M1023" i="1" s="1"/>
  <c r="M809" i="1" a="1"/>
  <c r="M809" i="1" s="1"/>
  <c r="M816" i="1" a="1"/>
  <c r="M816" i="1" s="1"/>
  <c r="M826" i="1" a="1"/>
  <c r="M826" i="1" s="1"/>
  <c r="M843" i="1" a="1"/>
  <c r="M843" i="1" s="1"/>
  <c r="M901" i="1" a="1"/>
  <c r="M901" i="1" s="1"/>
  <c r="M914" i="1" a="1"/>
  <c r="M914" i="1" s="1"/>
  <c r="M926" i="1" a="1"/>
  <c r="M926" i="1" s="1"/>
  <c r="M935" i="1" a="1"/>
  <c r="M935" i="1" s="1"/>
  <c r="M955" i="1" a="1"/>
  <c r="M955" i="1" s="1"/>
  <c r="M961" i="1" a="1"/>
  <c r="M961" i="1" s="1"/>
  <c r="M1018" i="1" a="1"/>
  <c r="M1018" i="1" s="1"/>
  <c r="M794" i="1" a="1"/>
  <c r="M794" i="1" s="1"/>
  <c r="M813" i="1" a="1"/>
  <c r="M813" i="1" s="1"/>
  <c r="M820" i="1" a="1"/>
  <c r="M820" i="1" s="1"/>
  <c r="M847" i="1" a="1"/>
  <c r="M847" i="1" s="1"/>
  <c r="M895" i="1" a="1"/>
  <c r="M895" i="1" s="1"/>
  <c r="M906" i="1" a="1"/>
  <c r="M906" i="1" s="1"/>
  <c r="M919" i="1" a="1"/>
  <c r="M919" i="1" s="1"/>
  <c r="M931" i="1" a="1"/>
  <c r="M931" i="1" s="1"/>
  <c r="M945" i="1" a="1"/>
  <c r="M945" i="1" s="1"/>
  <c r="M962" i="1" a="1"/>
  <c r="M962" i="1" s="1"/>
  <c r="M977" i="1" a="1"/>
  <c r="M977" i="1" s="1"/>
  <c r="M1015" i="1" a="1"/>
  <c r="M1015" i="1" s="1"/>
  <c r="M778" i="1" a="1"/>
  <c r="M778" i="1" s="1"/>
  <c r="M782" i="1" a="1"/>
  <c r="M782" i="1" s="1"/>
  <c r="M799" i="1" a="1"/>
  <c r="M799" i="1" s="1"/>
  <c r="M817" i="1" a="1"/>
  <c r="M817" i="1" s="1"/>
  <c r="M824" i="1" a="1"/>
  <c r="M824" i="1" s="1"/>
  <c r="M827" i="1" a="1"/>
  <c r="M827" i="1" s="1"/>
  <c r="M854" i="1" a="1"/>
  <c r="M854" i="1" s="1"/>
  <c r="M857" i="1" a="1"/>
  <c r="M857" i="1" s="1"/>
  <c r="M859" i="1" a="1"/>
  <c r="M859" i="1" s="1"/>
  <c r="M875" i="1" a="1"/>
  <c r="M875" i="1" s="1"/>
  <c r="M884" i="1" a="1"/>
  <c r="M884" i="1" s="1"/>
  <c r="M889" i="1" a="1"/>
  <c r="M889" i="1" s="1"/>
  <c r="M896" i="1" a="1"/>
  <c r="M896" i="1" s="1"/>
  <c r="M946" i="1" a="1"/>
  <c r="M946" i="1" s="1"/>
  <c r="M949" i="1" a="1"/>
  <c r="M949" i="1" s="1"/>
  <c r="M957" i="1" a="1"/>
  <c r="M957" i="1" s="1"/>
  <c r="M780" i="1" a="1"/>
  <c r="M780" i="1" s="1"/>
  <c r="M797" i="1" a="1"/>
  <c r="M797" i="1" s="1"/>
  <c r="M806" i="1" a="1"/>
  <c r="M806" i="1" s="1"/>
  <c r="M821" i="1" a="1"/>
  <c r="M821" i="1" s="1"/>
  <c r="M828" i="1" a="1"/>
  <c r="M828" i="1" s="1"/>
  <c r="M840" i="1" a="1"/>
  <c r="M840" i="1" s="1"/>
  <c r="M867" i="1" a="1"/>
  <c r="M867" i="1" s="1"/>
  <c r="M872" i="1" a="1"/>
  <c r="M872" i="1" s="1"/>
  <c r="M879" i="1" a="1"/>
  <c r="M879" i="1" s="1"/>
  <c r="M897" i="1" a="1"/>
  <c r="M897" i="1" s="1"/>
  <c r="M902" i="1" a="1"/>
  <c r="M902" i="1" s="1"/>
  <c r="M915" i="1" a="1"/>
  <c r="M915" i="1" s="1"/>
  <c r="M927" i="1" a="1"/>
  <c r="M927" i="1" s="1"/>
  <c r="M958" i="1" a="1"/>
  <c r="M958" i="1" s="1"/>
  <c r="M973" i="1" a="1"/>
  <c r="M973" i="1" s="1"/>
  <c r="M1012" i="1" a="1"/>
  <c r="M1012" i="1" s="1"/>
  <c r="M852" i="1" a="1"/>
  <c r="M852" i="1" s="1"/>
  <c r="M856" i="1" a="1"/>
  <c r="M856" i="1" s="1"/>
  <c r="M860" i="1" a="1"/>
  <c r="M860" i="1" s="1"/>
  <c r="M864" i="1" a="1"/>
  <c r="M864" i="1" s="1"/>
  <c r="M868" i="1" a="1"/>
  <c r="M868" i="1" s="1"/>
  <c r="M983" i="1" a="1"/>
  <c r="M983" i="1" s="1"/>
  <c r="M987" i="1" a="1"/>
  <c r="M987" i="1" s="1"/>
  <c r="M993" i="1" a="1"/>
  <c r="M993" i="1" s="1"/>
  <c r="M1008" i="1" a="1"/>
  <c r="M1008" i="1" s="1"/>
  <c r="M1019" i="1" a="1"/>
  <c r="M1019" i="1" s="1"/>
  <c r="M1027" i="1" a="1"/>
  <c r="M1027" i="1" s="1"/>
  <c r="M1041" i="1" a="1"/>
  <c r="M1041" i="1" s="1"/>
  <c r="M877" i="1" a="1"/>
  <c r="M877" i="1" s="1"/>
  <c r="M909" i="1" a="1"/>
  <c r="M909" i="1" s="1"/>
  <c r="M953" i="1" a="1"/>
  <c r="M953" i="1" s="1"/>
  <c r="M966" i="1" a="1"/>
  <c r="M966" i="1" s="1"/>
  <c r="M978" i="1" a="1"/>
  <c r="M978" i="1" s="1"/>
  <c r="M997" i="1" a="1"/>
  <c r="M997" i="1" s="1"/>
  <c r="M1004" i="1" a="1"/>
  <c r="M1004" i="1" s="1"/>
  <c r="M1020" i="1" a="1"/>
  <c r="M1020" i="1" s="1"/>
  <c r="M1028" i="1" a="1"/>
  <c r="M1028" i="1" s="1"/>
  <c r="M1042" i="1" a="1"/>
  <c r="M1042" i="1" s="1"/>
  <c r="M905" i="1" a="1"/>
  <c r="M905" i="1" s="1"/>
  <c r="M941" i="1" a="1"/>
  <c r="M941" i="1" s="1"/>
  <c r="M951" i="1" a="1"/>
  <c r="M951" i="1" s="1"/>
  <c r="M970" i="1" a="1"/>
  <c r="M970" i="1" s="1"/>
  <c r="M990" i="1" a="1"/>
  <c r="M990" i="1" s="1"/>
  <c r="M1009" i="1" a="1"/>
  <c r="M1009" i="1" s="1"/>
  <c r="M1038" i="1" a="1"/>
  <c r="M1038" i="1" s="1"/>
  <c r="M1060" i="1" a="1"/>
  <c r="M1060" i="1" s="1"/>
  <c r="M888" i="1" a="1"/>
  <c r="M888" i="1" s="1"/>
  <c r="M920" i="1" a="1"/>
  <c r="M920" i="1" s="1"/>
  <c r="M956" i="1" a="1"/>
  <c r="M956" i="1" s="1"/>
  <c r="M967" i="1" a="1"/>
  <c r="M967" i="1" s="1"/>
  <c r="M974" i="1" a="1"/>
  <c r="M974" i="1" s="1"/>
  <c r="M984" i="1" a="1"/>
  <c r="M984" i="1" s="1"/>
  <c r="M991" i="1" a="1"/>
  <c r="M991" i="1" s="1"/>
  <c r="M1043" i="1" a="1"/>
  <c r="M1043" i="1" s="1"/>
  <c r="M866" i="1" a="1"/>
  <c r="M866" i="1" s="1"/>
  <c r="M944" i="1" a="1"/>
  <c r="M944" i="1" s="1"/>
  <c r="M964" i="1" a="1"/>
  <c r="M964" i="1" s="1"/>
  <c r="M971" i="1" a="1"/>
  <c r="M971" i="1" s="1"/>
  <c r="M979" i="1" a="1"/>
  <c r="M979" i="1" s="1"/>
  <c r="M1033" i="1" a="1"/>
  <c r="M1033" i="1" s="1"/>
  <c r="M878" i="1" a="1"/>
  <c r="M878" i="1" s="1"/>
  <c r="M891" i="1" a="1"/>
  <c r="M891" i="1" s="1"/>
  <c r="M893" i="1" a="1"/>
  <c r="M893" i="1" s="1"/>
  <c r="M910" i="1" a="1"/>
  <c r="M910" i="1" s="1"/>
  <c r="M923" i="1" a="1"/>
  <c r="M923" i="1" s="1"/>
  <c r="M925" i="1" a="1"/>
  <c r="M925" i="1" s="1"/>
  <c r="M937" i="1" a="1"/>
  <c r="M937" i="1" s="1"/>
  <c r="M947" i="1" a="1"/>
  <c r="M947" i="1" s="1"/>
  <c r="M968" i="1" a="1"/>
  <c r="M968" i="1" s="1"/>
  <c r="M975" i="1" a="1"/>
  <c r="M975" i="1" s="1"/>
  <c r="M981" i="1" a="1"/>
  <c r="M981" i="1" s="1"/>
  <c r="M992" i="1" a="1"/>
  <c r="M992" i="1" s="1"/>
  <c r="M995" i="1" a="1"/>
  <c r="M995" i="1" s="1"/>
  <c r="M999" i="1" a="1"/>
  <c r="M999" i="1" s="1"/>
  <c r="M1002" i="1" a="1"/>
  <c r="M1002" i="1" s="1"/>
  <c r="M1005" i="1" a="1"/>
  <c r="M1005" i="1" s="1"/>
  <c r="M1010" i="1" a="1"/>
  <c r="M1010" i="1" s="1"/>
  <c r="M876" i="1" a="1"/>
  <c r="M876" i="1" s="1"/>
  <c r="M908" i="1" a="1"/>
  <c r="M908" i="1" s="1"/>
  <c r="M952" i="1" a="1"/>
  <c r="M952" i="1" s="1"/>
  <c r="M972" i="1" a="1"/>
  <c r="M972" i="1" s="1"/>
  <c r="M976" i="1" a="1"/>
  <c r="M976" i="1" s="1"/>
  <c r="M985" i="1" a="1"/>
  <c r="M985" i="1" s="1"/>
  <c r="M996" i="1" a="1"/>
  <c r="M996" i="1" s="1"/>
  <c r="M1006" i="1" a="1"/>
  <c r="M1006" i="1" s="1"/>
  <c r="M1011" i="1" a="1"/>
  <c r="M1011" i="1" s="1"/>
  <c r="M1014" i="1" a="1"/>
  <c r="M1014" i="1" s="1"/>
  <c r="M1022" i="1" a="1"/>
  <c r="M1022" i="1" s="1"/>
  <c r="M1030" i="1" a="1"/>
  <c r="M1030" i="1" s="1"/>
  <c r="M1034" i="1" a="1"/>
  <c r="M1034" i="1" s="1"/>
  <c r="M1068" i="1" a="1"/>
  <c r="M1068" i="1" s="1"/>
  <c r="M1078" i="1" a="1"/>
  <c r="M1078" i="1" s="1"/>
  <c r="M1182" i="1" a="1"/>
  <c r="M1182" i="1" s="1"/>
  <c r="M1100" i="1" a="1"/>
  <c r="M1100" i="1" s="1"/>
  <c r="M1104" i="1" a="1"/>
  <c r="M1104" i="1" s="1"/>
  <c r="M1083" i="1" a="1"/>
  <c r="M1083" i="1" s="1"/>
  <c r="M1093" i="1" a="1"/>
  <c r="M1093" i="1" s="1"/>
  <c r="M1169" i="1" a="1"/>
  <c r="M1169" i="1" s="1"/>
  <c r="M994" i="1" a="1"/>
  <c r="M994" i="1" s="1"/>
  <c r="M1035" i="1" a="1"/>
  <c r="M1035" i="1" s="1"/>
  <c r="M1069" i="1" a="1"/>
  <c r="M1069" i="1" s="1"/>
  <c r="M1112" i="1" a="1"/>
  <c r="M1112" i="1" s="1"/>
  <c r="M1145" i="1" a="1"/>
  <c r="M1145" i="1" s="1"/>
  <c r="M989" i="1" a="1"/>
  <c r="M989" i="1" s="1"/>
  <c r="M1130" i="1" a="1"/>
  <c r="M1130" i="1" s="1"/>
  <c r="M1135" i="1" a="1"/>
  <c r="M1135" i="1" s="1"/>
  <c r="M1047" i="1" a="1"/>
  <c r="M1047" i="1" s="1"/>
  <c r="M1076" i="1" a="1"/>
  <c r="M1076" i="1" s="1"/>
  <c r="M1088" i="1" a="1"/>
  <c r="M1088" i="1" s="1"/>
  <c r="M1121" i="1" a="1"/>
  <c r="M1121" i="1" s="1"/>
  <c r="M1125" i="1" a="1"/>
  <c r="M1125" i="1" s="1"/>
  <c r="M1003" i="1" a="1"/>
  <c r="M1003" i="1" s="1"/>
  <c r="M1017" i="1" a="1"/>
  <c r="M1017" i="1" s="1"/>
  <c r="M1025" i="1" a="1"/>
  <c r="M1025" i="1" s="1"/>
  <c r="M1051" i="1" a="1"/>
  <c r="M1051" i="1" s="1"/>
  <c r="M1062" i="1" a="1"/>
  <c r="M1062" i="1" s="1"/>
  <c r="M1073" i="1" a="1"/>
  <c r="M1073" i="1" s="1"/>
  <c r="M1077" i="1" a="1"/>
  <c r="M1077" i="1" s="1"/>
  <c r="M1057" i="1" a="1"/>
  <c r="M1057" i="1" s="1"/>
  <c r="M1141" i="1" a="1"/>
  <c r="M1141" i="1" s="1"/>
  <c r="M1146" i="1" a="1"/>
  <c r="M1146" i="1" s="1"/>
  <c r="M1150" i="1" a="1"/>
  <c r="M1150" i="1" s="1"/>
  <c r="M1065" i="1" a="1"/>
  <c r="M1065" i="1" s="1"/>
  <c r="M1071" i="1" a="1"/>
  <c r="M1071" i="1" s="1"/>
  <c r="M1099" i="1" a="1"/>
  <c r="M1099" i="1" s="1"/>
  <c r="M1110" i="1" a="1"/>
  <c r="M1110" i="1" s="1"/>
  <c r="M1116" i="1" a="1"/>
  <c r="M1116" i="1" s="1"/>
  <c r="M1126" i="1" a="1"/>
  <c r="M1126" i="1" s="1"/>
  <c r="M1136" i="1" a="1"/>
  <c r="M1136" i="1" s="1"/>
  <c r="M1142" i="1" a="1"/>
  <c r="M1142" i="1" s="1"/>
  <c r="M1147" i="1" a="1"/>
  <c r="M1147" i="1" s="1"/>
  <c r="M1151" i="1" a="1"/>
  <c r="M1151" i="1" s="1"/>
  <c r="M1161" i="1" a="1"/>
  <c r="M1161" i="1" s="1"/>
  <c r="M1166" i="1" a="1"/>
  <c r="M1166" i="1" s="1"/>
  <c r="M1180" i="1" a="1"/>
  <c r="M1180" i="1" s="1"/>
  <c r="M1216" i="1" a="1"/>
  <c r="M1216" i="1" s="1"/>
  <c r="M1220" i="1" a="1"/>
  <c r="M1220" i="1" s="1"/>
  <c r="M1079" i="1" a="1"/>
  <c r="M1079" i="1" s="1"/>
  <c r="M1084" i="1" a="1"/>
  <c r="M1084" i="1" s="1"/>
  <c r="M1094" i="1" a="1"/>
  <c r="M1094" i="1" s="1"/>
  <c r="M1097" i="1" a="1"/>
  <c r="M1097" i="1" s="1"/>
  <c r="M1102" i="1" a="1"/>
  <c r="M1102" i="1" s="1"/>
  <c r="M1105" i="1" a="1"/>
  <c r="M1105" i="1" s="1"/>
  <c r="M1108" i="1" a="1"/>
  <c r="M1108" i="1" s="1"/>
  <c r="M1119" i="1" a="1"/>
  <c r="M1119" i="1" s="1"/>
  <c r="M1127" i="1" a="1"/>
  <c r="M1127" i="1" s="1"/>
  <c r="M1132" i="1" a="1"/>
  <c r="M1132" i="1" s="1"/>
  <c r="M1137" i="1" a="1"/>
  <c r="M1137" i="1" s="1"/>
  <c r="M1162" i="1" a="1"/>
  <c r="M1162" i="1" s="1"/>
  <c r="M1067" i="1" a="1"/>
  <c r="M1067" i="1" s="1"/>
  <c r="M1113" i="1" a="1"/>
  <c r="M1113" i="1" s="1"/>
  <c r="M1117" i="1" a="1"/>
  <c r="M1117" i="1" s="1"/>
  <c r="M1123" i="1" a="1"/>
  <c r="M1123" i="1" s="1"/>
  <c r="M1177" i="1" a="1"/>
  <c r="M1177" i="1" s="1"/>
  <c r="M1075" i="1" a="1"/>
  <c r="M1075" i="1" s="1"/>
  <c r="M1082" i="1" a="1"/>
  <c r="M1082" i="1" s="1"/>
  <c r="M1092" i="1" a="1"/>
  <c r="M1092" i="1" s="1"/>
  <c r="M1114" i="1" a="1"/>
  <c r="M1114" i="1" s="1"/>
  <c r="M1138" i="1" a="1"/>
  <c r="M1138" i="1" s="1"/>
  <c r="M1153" i="1" a="1"/>
  <c r="M1153" i="1" s="1"/>
  <c r="M1190" i="1" a="1"/>
  <c r="M1190" i="1" s="1"/>
  <c r="M1194" i="1" a="1"/>
  <c r="M1194" i="1" s="1"/>
  <c r="M1085" i="1" a="1"/>
  <c r="M1085" i="1" s="1"/>
  <c r="M1087" i="1" a="1"/>
  <c r="M1087" i="1" s="1"/>
  <c r="M1095" i="1" a="1"/>
  <c r="M1095" i="1" s="1"/>
  <c r="M1124" i="1" a="1"/>
  <c r="M1124" i="1" s="1"/>
  <c r="M1139" i="1" a="1"/>
  <c r="M1139" i="1" s="1"/>
  <c r="M1154" i="1" a="1"/>
  <c r="M1154" i="1" s="1"/>
  <c r="M1158" i="1" a="1"/>
  <c r="M1158" i="1" s="1"/>
  <c r="M1163" i="1" a="1"/>
  <c r="M1163" i="1" s="1"/>
  <c r="M1185" i="1" a="1"/>
  <c r="M1185" i="1" s="1"/>
  <c r="M1080" i="1" a="1"/>
  <c r="M1080" i="1" s="1"/>
  <c r="M1129" i="1" a="1"/>
  <c r="M1129" i="1" s="1"/>
  <c r="M1134" i="1" a="1"/>
  <c r="M1134" i="1" s="1"/>
  <c r="M1140" i="1" a="1"/>
  <c r="M1140" i="1" s="1"/>
  <c r="M1155" i="1" a="1"/>
  <c r="M1155" i="1" s="1"/>
  <c r="M1159" i="1" a="1"/>
  <c r="M1159" i="1" s="1"/>
  <c r="M1168" i="1" a="1"/>
  <c r="M1168" i="1" s="1"/>
  <c r="M1175" i="1" a="1"/>
  <c r="M1175" i="1" s="1"/>
  <c r="M1195" i="1" a="1"/>
  <c r="M1195" i="1" s="1"/>
  <c r="M1211" i="1" a="1"/>
  <c r="M1211" i="1" s="1"/>
  <c r="M1256" i="1" a="1"/>
  <c r="M1256" i="1" s="1"/>
  <c r="M1143" i="1" a="1"/>
  <c r="M1143" i="1" s="1"/>
  <c r="M1148" i="1" a="1"/>
  <c r="M1148" i="1" s="1"/>
  <c r="M1156" i="1" a="1"/>
  <c r="M1156" i="1" s="1"/>
  <c r="M1212" i="1" a="1"/>
  <c r="M1212" i="1" s="1"/>
  <c r="M1247" i="1" a="1"/>
  <c r="M1247" i="1" s="1"/>
  <c r="M1086" i="1" a="1"/>
  <c r="M1086" i="1" s="1"/>
  <c r="M1118" i="1" a="1"/>
  <c r="M1118" i="1" s="1"/>
  <c r="M1176" i="1" a="1"/>
  <c r="M1176" i="1" s="1"/>
  <c r="M1171" i="1" a="1"/>
  <c r="M1171" i="1" s="1"/>
  <c r="M1192" i="1" a="1"/>
  <c r="M1192" i="1" s="1"/>
  <c r="M1196" i="1" a="1"/>
  <c r="M1196" i="1" s="1"/>
  <c r="M1205" i="1" a="1"/>
  <c r="M1205" i="1" s="1"/>
  <c r="M1230" i="1" a="1"/>
  <c r="M1230" i="1" s="1"/>
  <c r="M1241" i="1" a="1"/>
  <c r="M1241" i="1" s="1"/>
  <c r="M1131" i="1" a="1"/>
  <c r="M1131" i="1" s="1"/>
  <c r="M1133" i="1" a="1"/>
  <c r="M1133" i="1" s="1"/>
  <c r="M1149" i="1" a="1"/>
  <c r="M1149" i="1" s="1"/>
  <c r="M1157" i="1" a="1"/>
  <c r="M1157" i="1" s="1"/>
  <c r="M1144" i="1" a="1"/>
  <c r="M1144" i="1" s="1"/>
  <c r="M1152" i="1" a="1"/>
  <c r="M1152" i="1" s="1"/>
  <c r="M1160" i="1" a="1"/>
  <c r="M1160" i="1" s="1"/>
  <c r="M1239" i="1" a="1"/>
  <c r="M1239" i="1" s="1"/>
  <c r="M1120" i="1" a="1"/>
  <c r="M1120" i="1" s="1"/>
  <c r="M1165" i="1" a="1"/>
  <c r="M1165" i="1" s="1"/>
  <c r="M1179" i="1" a="1"/>
  <c r="M1179" i="1" s="1"/>
  <c r="M1187" i="1" a="1"/>
  <c r="M1187" i="1" s="1"/>
  <c r="M1193" i="1" a="1"/>
  <c r="M1193" i="1" s="1"/>
  <c r="M1223" i="1" a="1"/>
  <c r="M1223" i="1" s="1"/>
  <c r="M1232" i="1" a="1"/>
  <c r="M1232" i="1" s="1"/>
  <c r="M1236" i="1" a="1"/>
  <c r="M1236" i="1" s="1"/>
  <c r="M1252" i="1" a="1"/>
  <c r="M1252" i="1" s="1"/>
  <c r="M1215" i="1" a="1"/>
  <c r="M1215" i="1" s="1"/>
  <c r="M1257" i="1" a="1"/>
  <c r="M1257" i="1" s="1"/>
  <c r="M1266" i="1" a="1"/>
  <c r="M1266" i="1" s="1"/>
  <c r="M1200" i="1" a="1"/>
  <c r="M1200" i="1" s="1"/>
  <c r="M1204" i="1" a="1"/>
  <c r="M1204" i="1" s="1"/>
  <c r="M1218" i="1" a="1"/>
  <c r="M1218" i="1" s="1"/>
  <c r="M1224" i="1" a="1"/>
  <c r="M1224" i="1" s="1"/>
  <c r="M1227" i="1" a="1"/>
  <c r="M1227" i="1" s="1"/>
  <c r="M1245" i="1" a="1"/>
  <c r="M1245" i="1" s="1"/>
  <c r="M1258" i="1" a="1"/>
  <c r="M1258" i="1" s="1"/>
  <c r="M1262" i="1" a="1"/>
  <c r="M1262" i="1" s="1"/>
  <c r="M1202" i="1" a="1"/>
  <c r="M1202" i="1" s="1"/>
  <c r="M1213" i="1" a="1"/>
  <c r="M1213" i="1" s="1"/>
  <c r="M1231" i="1" a="1"/>
  <c r="M1231" i="1" s="1"/>
  <c r="M1248" i="1" a="1"/>
  <c r="M1248" i="1" s="1"/>
  <c r="M1254" i="1" a="1"/>
  <c r="M1254" i="1" s="1"/>
  <c r="M1189" i="1" a="1"/>
  <c r="M1189" i="1" s="1"/>
  <c r="M1207" i="1" a="1"/>
  <c r="M1207" i="1" s="1"/>
  <c r="M1219" i="1" a="1"/>
  <c r="M1219" i="1" s="1"/>
  <c r="M1234" i="1" a="1"/>
  <c r="M1234" i="1" s="1"/>
  <c r="M1249" i="1" a="1"/>
  <c r="M1249" i="1" s="1"/>
  <c r="M1259" i="1" a="1"/>
  <c r="M1259" i="1" s="1"/>
  <c r="M1263" i="1" a="1"/>
  <c r="M1263" i="1" s="1"/>
  <c r="M1184" i="1" a="1"/>
  <c r="M1184" i="1" s="1"/>
  <c r="M1225" i="1" a="1"/>
  <c r="M1225" i="1" s="1"/>
  <c r="M1228" i="1" a="1"/>
  <c r="M1228" i="1" s="1"/>
  <c r="M1255" i="1" a="1"/>
  <c r="M1255" i="1" s="1"/>
  <c r="M1260" i="1" a="1"/>
  <c r="M1260" i="1" s="1"/>
  <c r="M1229" i="1" a="1"/>
  <c r="M1229" i="1" s="1"/>
  <c r="M1235" i="1" a="1"/>
  <c r="M1235" i="1" s="1"/>
  <c r="M1243" i="1" a="1"/>
  <c r="M1243" i="1" s="1"/>
  <c r="M1208" i="1" a="1"/>
  <c r="M1208" i="1" s="1"/>
  <c r="M1246" i="1" a="1"/>
  <c r="M1246" i="1" s="1"/>
  <c r="M1250" i="1" a="1"/>
  <c r="M1250" i="1" s="1"/>
  <c r="M1273" i="1" a="1"/>
  <c r="M1273" i="1" s="1"/>
  <c r="M1279" i="1" a="1"/>
  <c r="M1279" i="1" s="1"/>
  <c r="M1293" i="1" a="1"/>
  <c r="M1293" i="1" s="1"/>
  <c r="M1264" i="1" a="1"/>
  <c r="M1264" i="1" s="1"/>
  <c r="M1270" i="1" a="1"/>
  <c r="M1270" i="1" s="1"/>
  <c r="M1274" i="1" a="1"/>
  <c r="M1274" i="1" s="1"/>
  <c r="M1282" i="1" a="1"/>
  <c r="M1282" i="1" s="1"/>
  <c r="M1297" i="1" a="1"/>
  <c r="M1297" i="1" s="1"/>
  <c r="M1267" i="1" a="1"/>
  <c r="M1267" i="1" s="1"/>
  <c r="M1275" i="1" a="1"/>
  <c r="M1275" i="1" s="1"/>
  <c r="M1285" i="1" a="1"/>
  <c r="M1285" i="1" s="1"/>
  <c r="M1291" i="1" a="1"/>
  <c r="M1291" i="1" s="1"/>
  <c r="M1302" i="1" a="1"/>
  <c r="M1302" i="1" s="1"/>
  <c r="M1289" i="1" a="1"/>
  <c r="M1289" i="1" s="1"/>
  <c r="M1271" i="1" a="1"/>
  <c r="M1271" i="1" s="1"/>
  <c r="M1276" i="1" a="1"/>
  <c r="M1276" i="1" s="1"/>
  <c r="M1283" i="1" a="1"/>
  <c r="M1283" i="1" s="1"/>
  <c r="M1295" i="1" a="1"/>
  <c r="M1295" i="1" s="1"/>
  <c r="M1268" i="1" a="1"/>
  <c r="M1268" i="1" s="1"/>
  <c r="M1272" i="1" a="1"/>
  <c r="M1272" i="1" s="1"/>
  <c r="M1277" i="1" a="1"/>
  <c r="M1277" i="1" s="1"/>
  <c r="M1281" i="1" a="1"/>
  <c r="M1281" i="1" s="1"/>
  <c r="M1304" i="1" a="1"/>
  <c r="M1304" i="1" s="1"/>
  <c r="M1308" i="1" a="1"/>
  <c r="M1308" i="1" s="1"/>
  <c r="M1312" i="1" a="1"/>
  <c r="M1312" i="1" s="1"/>
  <c r="M1316" i="1" a="1"/>
  <c r="M1316" i="1" s="1"/>
  <c r="M1320" i="1" a="1"/>
  <c r="M1320" i="1" s="1"/>
  <c r="M1324" i="1" a="1"/>
  <c r="M1324" i="1" s="1"/>
  <c r="M1269" i="1" a="1"/>
  <c r="M1269" i="1" s="1"/>
  <c r="M1287" i="1" a="1"/>
  <c r="M1287" i="1" s="1"/>
  <c r="M1299" i="1" a="1"/>
  <c r="M1299" i="1" s="1"/>
  <c r="M1286" i="1" a="1"/>
  <c r="M1286" i="1" s="1"/>
  <c r="M1294" i="1" a="1"/>
  <c r="M1294" i="1" s="1"/>
  <c r="M1301" i="1" a="1"/>
  <c r="M1301" i="1" s="1"/>
  <c r="M1306" i="1" a="1"/>
  <c r="M1306" i="1" s="1"/>
  <c r="M1284" i="1" a="1"/>
  <c r="M1284" i="1" s="1"/>
  <c r="M1292" i="1" a="1"/>
  <c r="M1292" i="1" s="1"/>
  <c r="M1298" i="1" a="1"/>
  <c r="M1298" i="1" s="1"/>
  <c r="M1303" i="1" a="1"/>
  <c r="M1303" i="1" s="1"/>
  <c r="M1280" i="1" a="1"/>
  <c r="M1280" i="1" s="1"/>
  <c r="M1288" i="1" a="1"/>
  <c r="M1288" i="1" s="1"/>
  <c r="M1296" i="1" a="1"/>
  <c r="M1296" i="1" s="1"/>
  <c r="M1300" i="1" a="1"/>
  <c r="M1300" i="1" s="1"/>
  <c r="M1310" i="1" a="1"/>
  <c r="M1310" i="1" s="1"/>
  <c r="M1314" i="1" a="1"/>
  <c r="M1314" i="1" s="1"/>
  <c r="M1318" i="1" a="1"/>
  <c r="M1318" i="1" s="1"/>
  <c r="M1322" i="1" a="1"/>
  <c r="M1322" i="1" s="1"/>
  <c r="M1307" i="1" a="1"/>
  <c r="M1307" i="1" s="1"/>
  <c r="M1311" i="1" a="1"/>
  <c r="M1311" i="1" s="1"/>
  <c r="M1315" i="1" a="1"/>
  <c r="M1315" i="1" s="1"/>
  <c r="M1319" i="1" a="1"/>
  <c r="M1319" i="1" s="1"/>
  <c r="M1323" i="1" a="1"/>
  <c r="M1323" i="1" s="1"/>
  <c r="E11" i="2" l="1"/>
  <c r="E10" i="2"/>
  <c r="D11" i="2"/>
  <c r="D10" i="2"/>
  <c r="C11" i="2"/>
  <c r="C10" i="2"/>
  <c r="E9" i="2"/>
  <c r="E8" i="2"/>
  <c r="E7" i="2"/>
  <c r="E6" i="2"/>
  <c r="E4" i="2"/>
  <c r="E3" i="2"/>
  <c r="E2" i="2"/>
  <c r="N956" i="1" l="1" a="1"/>
  <c r="N956" i="1" s="1"/>
  <c r="N735" i="1" a="1"/>
  <c r="N735" i="1" s="1"/>
  <c r="N752" i="1" a="1"/>
  <c r="N752" i="1" s="1"/>
  <c r="N754" i="1" a="1"/>
  <c r="N754" i="1" s="1"/>
  <c r="N961" i="1" a="1"/>
  <c r="N961" i="1" s="1"/>
  <c r="N968" i="1" a="1"/>
  <c r="N968" i="1" s="1"/>
  <c r="N829" i="1" a="1"/>
  <c r="N829" i="1" s="1"/>
  <c r="N757" i="1" a="1"/>
  <c r="N757" i="1" s="1"/>
  <c r="N1317" i="1" a="1"/>
  <c r="N1317" i="1" s="1"/>
  <c r="N822" i="1" a="1"/>
  <c r="N822" i="1" s="1"/>
  <c r="N1314" i="1" a="1"/>
  <c r="N1314" i="1" s="1"/>
  <c r="N738" i="1" a="1"/>
  <c r="N738" i="1" s="1"/>
  <c r="N737" i="1" a="1"/>
  <c r="N737" i="1" s="1"/>
  <c r="N949" i="1" a="1"/>
  <c r="N949" i="1" s="1"/>
  <c r="N941" i="1" a="1"/>
  <c r="N941" i="1" s="1"/>
  <c r="N750" i="1" a="1"/>
  <c r="N750" i="1" s="1"/>
  <c r="N830" i="1" a="1"/>
  <c r="N830" i="1" s="1"/>
  <c r="N950" i="1" a="1"/>
  <c r="N950" i="1" s="1"/>
  <c r="N952" i="1" a="1"/>
  <c r="N952" i="1" s="1"/>
  <c r="N849" i="1" a="1"/>
  <c r="N849" i="1" s="1"/>
  <c r="N832" i="1" a="1"/>
  <c r="N832" i="1" s="1"/>
  <c r="N942" i="1" a="1"/>
  <c r="N942" i="1" s="1"/>
  <c r="N1312" i="1" a="1"/>
  <c r="N1312" i="1" s="1"/>
  <c r="N940" i="1" a="1"/>
  <c r="N940" i="1" s="1"/>
  <c r="N823" i="1" a="1"/>
  <c r="N823" i="1" s="1"/>
  <c r="N731" i="1" a="1"/>
  <c r="N731" i="1" s="1"/>
  <c r="N957" i="1" a="1"/>
  <c r="N957" i="1" s="1"/>
  <c r="N958" i="1" a="1"/>
  <c r="N958" i="1" s="1"/>
  <c r="N1313" i="1" a="1"/>
  <c r="N1313" i="1" s="1"/>
  <c r="N734" i="1" a="1"/>
  <c r="N734" i="1" s="1"/>
  <c r="N850" i="1" a="1"/>
  <c r="N850" i="1" s="1"/>
  <c r="N755" i="1" a="1"/>
  <c r="N755" i="1" s="1"/>
  <c r="N825" i="1" a="1"/>
  <c r="N825" i="1" s="1"/>
  <c r="N963" i="1" a="1"/>
  <c r="N963" i="1" s="1"/>
  <c r="N1316" i="1" a="1"/>
  <c r="N1316" i="1" s="1"/>
  <c r="N1315" i="1" a="1"/>
  <c r="N1315" i="1" s="1"/>
  <c r="N753" i="1" a="1"/>
  <c r="N753" i="1" s="1"/>
  <c r="N732" i="1" a="1"/>
  <c r="N732" i="1" s="1"/>
  <c r="N934" i="1" a="1"/>
  <c r="N934" i="1" s="1"/>
  <c r="N951" i="1" a="1"/>
  <c r="N951" i="1" s="1"/>
  <c r="N736" i="1" a="1"/>
  <c r="N736" i="1" s="1"/>
  <c r="N756" i="1" a="1"/>
  <c r="N756" i="1" s="1"/>
  <c r="N824" i="1" a="1"/>
  <c r="N824" i="1" s="1"/>
  <c r="N826" i="1" a="1"/>
  <c r="N826" i="1" s="1"/>
  <c r="N728" i="1" a="1"/>
  <c r="N728" i="1" s="1"/>
  <c r="N749" i="1" a="1"/>
  <c r="N749" i="1" s="1"/>
  <c r="N936" i="1" a="1"/>
  <c r="N936" i="1" s="1"/>
  <c r="N943" i="1" a="1"/>
  <c r="N943" i="1" s="1"/>
  <c r="N945" i="1" a="1"/>
  <c r="N945" i="1" s="1"/>
  <c r="N953" i="1" a="1"/>
  <c r="N953" i="1" s="1"/>
  <c r="N827" i="1" a="1"/>
  <c r="N827" i="1" s="1"/>
  <c r="N954" i="1" a="1"/>
  <c r="N954" i="1" s="1"/>
  <c r="N935" i="1" a="1"/>
  <c r="N935" i="1" s="1"/>
  <c r="N937" i="1" a="1"/>
  <c r="N937" i="1" s="1"/>
  <c r="N1318" i="1" a="1"/>
  <c r="N1318" i="1" s="1"/>
  <c r="N751" i="1" a="1"/>
  <c r="N751" i="1" s="1"/>
  <c r="N828" i="1" a="1"/>
  <c r="N828" i="1" s="1"/>
  <c r="N959" i="1" a="1"/>
  <c r="N959" i="1" s="1"/>
  <c r="N962" i="1" a="1"/>
  <c r="N962" i="1" s="1"/>
  <c r="N747" i="1" a="1"/>
  <c r="N747" i="1" s="1"/>
  <c r="N733" i="1" a="1"/>
  <c r="N733" i="1" s="1"/>
  <c r="N730" i="1" a="1"/>
  <c r="N730" i="1" s="1"/>
  <c r="N831" i="1" a="1"/>
  <c r="N831" i="1" s="1"/>
  <c r="N969" i="1" a="1"/>
  <c r="N969" i="1" s="1"/>
  <c r="N955" i="1" a="1"/>
  <c r="N955" i="1" s="1"/>
  <c r="N964" i="1" a="1"/>
  <c r="N964" i="1" s="1"/>
  <c r="N947" i="1" a="1"/>
  <c r="N947" i="1" s="1"/>
  <c r="N1319" i="1" a="1"/>
  <c r="N1319" i="1" s="1"/>
  <c r="N938" i="1" a="1"/>
  <c r="N938" i="1" s="1"/>
  <c r="N748" i="1" a="1"/>
  <c r="N748" i="1" s="1"/>
  <c r="N944" i="1" a="1"/>
  <c r="N944" i="1" s="1"/>
  <c r="N729" i="1" a="1"/>
  <c r="N729" i="1" s="1"/>
  <c r="N960" i="1" a="1"/>
  <c r="N960" i="1" s="1"/>
  <c r="N946" i="1" a="1"/>
  <c r="N946" i="1" s="1"/>
  <c r="N739" i="1" a="1"/>
  <c r="N739" i="1" s="1"/>
  <c r="N1091" i="1" a="1"/>
  <c r="N1091" i="1" s="1"/>
  <c r="N1074" i="1" a="1"/>
  <c r="N1074" i="1" s="1"/>
  <c r="N1085" i="1" a="1"/>
  <c r="N1085" i="1" s="1"/>
  <c r="N1109" i="1" a="1"/>
  <c r="N1109" i="1" s="1"/>
  <c r="N1242" i="1" a="1"/>
  <c r="N1242" i="1" s="1"/>
  <c r="N1122" i="1" a="1"/>
  <c r="N1122" i="1" s="1"/>
  <c r="N1078" i="1" a="1"/>
  <c r="N1078" i="1" s="1"/>
  <c r="N1044" i="1" a="1"/>
  <c r="N1044" i="1" s="1"/>
  <c r="N1161" i="1" a="1"/>
  <c r="N1161" i="1" s="1"/>
  <c r="N1170" i="1" a="1"/>
  <c r="N1170" i="1" s="1"/>
  <c r="N1138" i="1" a="1"/>
  <c r="N1138" i="1" s="1"/>
  <c r="N1164" i="1" a="1"/>
  <c r="N1164" i="1" s="1"/>
  <c r="N1244" i="1" a="1"/>
  <c r="N1244" i="1" s="1"/>
  <c r="N1245" i="1" a="1"/>
  <c r="N1245" i="1" s="1"/>
  <c r="N1207" i="1" a="1"/>
  <c r="N1207" i="1" s="1"/>
  <c r="N1255" i="1" a="1"/>
  <c r="N1255" i="1" s="1"/>
  <c r="N1273" i="1" a="1"/>
  <c r="N1273" i="1" s="1"/>
  <c r="N1267" i="1" a="1"/>
  <c r="N1267" i="1" s="1"/>
  <c r="N1308" i="1" a="1"/>
  <c r="N1308" i="1" s="1"/>
  <c r="N1307" i="1" a="1"/>
  <c r="N1307" i="1" s="1"/>
  <c r="N1110" i="1" a="1"/>
  <c r="N1110" i="1" s="1"/>
  <c r="N1102" i="1" a="1"/>
  <c r="N1102" i="1" s="1"/>
  <c r="N1158" i="1" a="1"/>
  <c r="N1158" i="1" s="1"/>
  <c r="N1156" i="1" a="1"/>
  <c r="N1156" i="1" s="1"/>
  <c r="N1149" i="1" a="1"/>
  <c r="N1149" i="1" s="1"/>
  <c r="N1276" i="1" a="1"/>
  <c r="N1276" i="1" s="1"/>
  <c r="N1280" i="1" a="1"/>
  <c r="N1280" i="1" s="1"/>
  <c r="N1108" i="1" a="1"/>
  <c r="N1108" i="1" s="1"/>
  <c r="N1291" i="1" a="1"/>
  <c r="N1291" i="1" s="1"/>
  <c r="N1217" i="1" a="1"/>
  <c r="N1217" i="1" s="1"/>
  <c r="N1145" i="1" a="1"/>
  <c r="N1145" i="1" s="1"/>
  <c r="N1204" i="1" a="1"/>
  <c r="N1204" i="1" s="1"/>
  <c r="N1231" i="1" a="1"/>
  <c r="N1231" i="1" s="1"/>
  <c r="N1103" i="1" a="1"/>
  <c r="N1103" i="1" s="1"/>
  <c r="N1048" i="1" a="1"/>
  <c r="N1048" i="1" s="1"/>
  <c r="N1127" i="1" a="1"/>
  <c r="N1127" i="1" s="1"/>
  <c r="N1119" i="1" a="1"/>
  <c r="N1119" i="1" s="1"/>
  <c r="N1150" i="1" a="1"/>
  <c r="N1150" i="1" s="1"/>
  <c r="N1241" i="1" a="1"/>
  <c r="N1241" i="1" s="1"/>
  <c r="N1117" i="1" a="1"/>
  <c r="N1117" i="1" s="1"/>
  <c r="N1228" i="1" a="1"/>
  <c r="N1228" i="1" s="1"/>
  <c r="N1035" i="1" a="1"/>
  <c r="N1035" i="1" s="1"/>
  <c r="N1209" i="1" a="1"/>
  <c r="N1209" i="1" s="1"/>
  <c r="N1174" i="1" a="1"/>
  <c r="N1174" i="1" s="1"/>
  <c r="N1240" i="1" a="1"/>
  <c r="N1240" i="1" s="1"/>
  <c r="N1203" i="1" a="1"/>
  <c r="N1203" i="1" s="1"/>
  <c r="N1186" i="1" a="1"/>
  <c r="N1186" i="1" s="1"/>
  <c r="N743" i="1" a="1"/>
  <c r="N743" i="1" s="1"/>
  <c r="N1290" i="1" a="1"/>
  <c r="N1290" i="1" s="1"/>
  <c r="N1031" i="1" a="1"/>
  <c r="N1031" i="1" s="1"/>
  <c r="N1028" i="1" a="1"/>
  <c r="N1028" i="1" s="1"/>
  <c r="N1060" i="1" a="1"/>
  <c r="N1060" i="1" s="1"/>
  <c r="N985" i="1" a="1"/>
  <c r="N985" i="1" s="1"/>
  <c r="N1046" i="1" a="1"/>
  <c r="N1046" i="1" s="1"/>
  <c r="N1076" i="1" a="1"/>
  <c r="N1076" i="1" s="1"/>
  <c r="N1077" i="1" a="1"/>
  <c r="N1077" i="1" s="1"/>
  <c r="N1166" i="1" a="1"/>
  <c r="N1166" i="1" s="1"/>
  <c r="N1061" i="1" a="1"/>
  <c r="N1061" i="1" s="1"/>
  <c r="N1159" i="1" a="1"/>
  <c r="N1159" i="1" s="1"/>
  <c r="N1187" i="1" a="1"/>
  <c r="N1187" i="1" s="1"/>
  <c r="N1286" i="1" a="1"/>
  <c r="N1286" i="1" s="1"/>
  <c r="N1311" i="1" a="1"/>
  <c r="N1311" i="1" s="1"/>
  <c r="N1125" i="1" a="1"/>
  <c r="N1125" i="1" s="1"/>
  <c r="N1300" i="1" a="1"/>
  <c r="N1300" i="1" s="1"/>
  <c r="N1249" i="1" a="1"/>
  <c r="N1249" i="1" s="1"/>
  <c r="N1136" i="1" a="1"/>
  <c r="N1136" i="1" s="1"/>
  <c r="N1324" i="1" a="1"/>
  <c r="N1324" i="1" s="1"/>
  <c r="N1173" i="1" a="1"/>
  <c r="N1173" i="1" s="1"/>
  <c r="N1230" i="1" a="1"/>
  <c r="N1230" i="1" s="1"/>
  <c r="N989" i="1" a="1"/>
  <c r="N989" i="1" s="1"/>
  <c r="N1239" i="1" a="1"/>
  <c r="N1239" i="1" s="1"/>
  <c r="N1179" i="1" a="1"/>
  <c r="N1179" i="1" s="1"/>
  <c r="N1051" i="1" a="1"/>
  <c r="N1051" i="1" s="1"/>
  <c r="N1253" i="1" a="1"/>
  <c r="N1253" i="1" s="1"/>
  <c r="N1210" i="1" a="1"/>
  <c r="N1210" i="1" s="1"/>
  <c r="N1305" i="1" a="1"/>
  <c r="N1305" i="1" s="1"/>
  <c r="N1027" i="1" a="1"/>
  <c r="N1027" i="1" s="1"/>
  <c r="N988" i="1" a="1"/>
  <c r="N988" i="1" s="1"/>
  <c r="N1182" i="1" a="1"/>
  <c r="N1182" i="1" s="1"/>
  <c r="N1088" i="1" a="1"/>
  <c r="N1088" i="1" s="1"/>
  <c r="N1153" i="1" a="1"/>
  <c r="N1153" i="1" s="1"/>
  <c r="N1163" i="1" a="1"/>
  <c r="N1163" i="1" s="1"/>
  <c r="N1168" i="1" a="1"/>
  <c r="N1168" i="1" s="1"/>
  <c r="N1212" i="1" a="1"/>
  <c r="N1212" i="1" s="1"/>
  <c r="N1192" i="1" a="1"/>
  <c r="N1192" i="1" s="1"/>
  <c r="N1257" i="1" a="1"/>
  <c r="N1257" i="1" s="1"/>
  <c r="N1258" i="1" a="1"/>
  <c r="N1258" i="1" s="1"/>
  <c r="N1219" i="1" a="1"/>
  <c r="N1219" i="1" s="1"/>
  <c r="N1260" i="1" a="1"/>
  <c r="N1260" i="1" s="1"/>
  <c r="N1279" i="1" a="1"/>
  <c r="N1279" i="1" s="1"/>
  <c r="N1275" i="1" a="1"/>
  <c r="N1275" i="1" s="1"/>
  <c r="N1049" i="1" a="1"/>
  <c r="N1049" i="1" s="1"/>
  <c r="N1080" i="1" a="1"/>
  <c r="N1080" i="1" s="1"/>
  <c r="N1268" i="1" a="1"/>
  <c r="N1268" i="1" s="1"/>
  <c r="N1111" i="1" a="1"/>
  <c r="N1111" i="1" s="1"/>
  <c r="N1079" i="1" a="1"/>
  <c r="N1079" i="1" s="1"/>
  <c r="N1059" i="1" a="1"/>
  <c r="N1059" i="1" s="1"/>
  <c r="N1063" i="1" a="1"/>
  <c r="N1063" i="1" s="1"/>
  <c r="N1218" i="1" a="1"/>
  <c r="N1218" i="1" s="1"/>
  <c r="N1067" i="1" a="1"/>
  <c r="N1067" i="1" s="1"/>
  <c r="N1199" i="1" a="1"/>
  <c r="N1199" i="1" s="1"/>
  <c r="N1261" i="1" a="1"/>
  <c r="N1261" i="1" s="1"/>
  <c r="N1036" i="1" a="1"/>
  <c r="N1036" i="1" s="1"/>
  <c r="N745" i="1" a="1"/>
  <c r="N745" i="1" s="1"/>
  <c r="N1042" i="1" a="1"/>
  <c r="N1042" i="1" s="1"/>
  <c r="N1029" i="1" a="1"/>
  <c r="N1029" i="1" s="1"/>
  <c r="N1069" i="1" a="1"/>
  <c r="N1069" i="1" s="1"/>
  <c r="N1057" i="1" a="1"/>
  <c r="N1057" i="1" s="1"/>
  <c r="N1190" i="1" a="1"/>
  <c r="N1190" i="1" s="1"/>
  <c r="N1157" i="1" a="1"/>
  <c r="N1157" i="1" s="1"/>
  <c r="N1229" i="1" a="1"/>
  <c r="N1229" i="1" s="1"/>
  <c r="N1283" i="1" a="1"/>
  <c r="N1283" i="1" s="1"/>
  <c r="N1294" i="1" a="1"/>
  <c r="N1294" i="1" s="1"/>
  <c r="N1288" i="1" a="1"/>
  <c r="N1288" i="1" s="1"/>
  <c r="N1193" i="1" a="1"/>
  <c r="N1193" i="1" s="1"/>
  <c r="N1262" i="1" a="1"/>
  <c r="N1262" i="1" s="1"/>
  <c r="N1285" i="1" a="1"/>
  <c r="N1285" i="1" s="1"/>
  <c r="N1301" i="1" a="1"/>
  <c r="N1301" i="1" s="1"/>
  <c r="N1197" i="1" a="1"/>
  <c r="N1197" i="1" s="1"/>
  <c r="N1235" i="1" a="1"/>
  <c r="N1235" i="1" s="1"/>
  <c r="N1296" i="1" a="1"/>
  <c r="N1296" i="1" s="1"/>
  <c r="N1246" i="1" a="1"/>
  <c r="N1246" i="1" s="1"/>
  <c r="N995" i="1" a="1"/>
  <c r="N995" i="1" s="1"/>
  <c r="N1205" i="1" a="1"/>
  <c r="N1205" i="1" s="1"/>
  <c r="N986" i="1" a="1"/>
  <c r="N986" i="1" s="1"/>
  <c r="N1243" i="1" a="1"/>
  <c r="N1243" i="1" s="1"/>
  <c r="N991" i="1" a="1"/>
  <c r="N991" i="1" s="1"/>
  <c r="N1118" i="1" a="1"/>
  <c r="N1118" i="1" s="1"/>
  <c r="N1226" i="1" a="1"/>
  <c r="N1226" i="1" s="1"/>
  <c r="N1022" i="1" a="1"/>
  <c r="N1022" i="1" s="1"/>
  <c r="N1160" i="1" a="1"/>
  <c r="N1160" i="1" s="1"/>
  <c r="N993" i="1" a="1"/>
  <c r="N993" i="1" s="1"/>
  <c r="N1095" i="1" a="1"/>
  <c r="N1095" i="1" s="1"/>
  <c r="N1113" i="1" a="1"/>
  <c r="N1113" i="1" s="1"/>
  <c r="N1115" i="1" a="1"/>
  <c r="N1115" i="1" s="1"/>
  <c r="N727" i="1" a="1"/>
  <c r="N727" i="1" s="1"/>
  <c r="N1309" i="1" a="1"/>
  <c r="N1309" i="1" s="1"/>
  <c r="N1041" i="1" a="1"/>
  <c r="N1041" i="1" s="1"/>
  <c r="N1033" i="1" a="1"/>
  <c r="N1033" i="1" s="1"/>
  <c r="N996" i="1" a="1"/>
  <c r="N996" i="1" s="1"/>
  <c r="N1112" i="1" a="1"/>
  <c r="N1112" i="1" s="1"/>
  <c r="N1121" i="1" a="1"/>
  <c r="N1121" i="1" s="1"/>
  <c r="N1101" i="1" a="1"/>
  <c r="N1101" i="1" s="1"/>
  <c r="N1116" i="1" a="1"/>
  <c r="N1116" i="1" s="1"/>
  <c r="N1180" i="1" a="1"/>
  <c r="N1180" i="1" s="1"/>
  <c r="N1105" i="1" a="1"/>
  <c r="N1105" i="1" s="1"/>
  <c r="N1185" i="1" a="1"/>
  <c r="N1185" i="1" s="1"/>
  <c r="N1247" i="1" a="1"/>
  <c r="N1247" i="1" s="1"/>
  <c r="N1196" i="1" a="1"/>
  <c r="N1196" i="1" s="1"/>
  <c r="N1266" i="1" a="1"/>
  <c r="N1266" i="1" s="1"/>
  <c r="N1293" i="1" a="1"/>
  <c r="N1293" i="1" s="1"/>
  <c r="N1200" i="1" a="1"/>
  <c r="N1200" i="1" s="1"/>
  <c r="N1295" i="1" a="1"/>
  <c r="N1295" i="1" s="1"/>
  <c r="N1184" i="1" a="1"/>
  <c r="N1184" i="1" s="1"/>
  <c r="N1104" i="1" a="1"/>
  <c r="N1104" i="1" s="1"/>
  <c r="N1194" i="1" a="1"/>
  <c r="N1194" i="1" s="1"/>
  <c r="N994" i="1" a="1"/>
  <c r="N994" i="1" s="1"/>
  <c r="N1270" i="1" a="1"/>
  <c r="N1270" i="1" s="1"/>
  <c r="N1083" i="1" a="1"/>
  <c r="N1083" i="1" s="1"/>
  <c r="N1208" i="1" a="1"/>
  <c r="N1208" i="1" s="1"/>
  <c r="N746" i="1" a="1"/>
  <c r="N746" i="1" s="1"/>
  <c r="N1043" i="1" a="1"/>
  <c r="N1043" i="1" s="1"/>
  <c r="N1236" i="1" a="1"/>
  <c r="N1236" i="1" s="1"/>
  <c r="N1087" i="1" a="1"/>
  <c r="N1087" i="1" s="1"/>
  <c r="N1189" i="1" a="1"/>
  <c r="N1189" i="1" s="1"/>
  <c r="N1221" i="1" a="1"/>
  <c r="N1221" i="1" s="1"/>
  <c r="N1089" i="1" a="1"/>
  <c r="N1089" i="1" s="1"/>
  <c r="N1090" i="1" a="1"/>
  <c r="N1090" i="1" s="1"/>
  <c r="N1107" i="1" a="1"/>
  <c r="N1107" i="1" s="1"/>
  <c r="N992" i="1" a="1"/>
  <c r="N992" i="1" s="1"/>
  <c r="N1100" i="1" a="1"/>
  <c r="N1100" i="1" s="1"/>
  <c r="N1126" i="1" a="1"/>
  <c r="N1126" i="1" s="1"/>
  <c r="N1216" i="1" a="1"/>
  <c r="N1216" i="1" s="1"/>
  <c r="N1123" i="1" a="1"/>
  <c r="N1123" i="1" s="1"/>
  <c r="N1175" i="1" a="1"/>
  <c r="N1175" i="1" s="1"/>
  <c r="N1144" i="1" a="1"/>
  <c r="N1144" i="1" s="1"/>
  <c r="N1234" i="1" a="1"/>
  <c r="N1234" i="1" s="1"/>
  <c r="N1165" i="1" a="1"/>
  <c r="N1165" i="1" s="1"/>
  <c r="N1045" i="1" a="1"/>
  <c r="N1045" i="1" s="1"/>
  <c r="N1141" i="1" a="1"/>
  <c r="N1141" i="1" s="1"/>
  <c r="N1264" i="1" a="1"/>
  <c r="N1264" i="1" s="1"/>
  <c r="N1220" i="1" a="1"/>
  <c r="N1220" i="1" s="1"/>
  <c r="N1146" i="1" a="1"/>
  <c r="N1146" i="1" s="1"/>
  <c r="N1323" i="1" a="1"/>
  <c r="N1323" i="1" s="1"/>
  <c r="N1129" i="1" a="1"/>
  <c r="N1129" i="1" s="1"/>
  <c r="N1081" i="1" a="1"/>
  <c r="N1081" i="1" s="1"/>
  <c r="N1321" i="1" a="1"/>
  <c r="N1321" i="1" s="1"/>
  <c r="N1082" i="1" a="1"/>
  <c r="N1082" i="1" s="1"/>
  <c r="N1181" i="1" a="1"/>
  <c r="N1181" i="1" s="1"/>
  <c r="N1096" i="1" a="1"/>
  <c r="N1096" i="1" s="1"/>
  <c r="N1075" i="1" a="1"/>
  <c r="N1075" i="1" s="1"/>
  <c r="N1040" i="1" a="1"/>
  <c r="N1040" i="1" s="1"/>
  <c r="N744" i="1" a="1"/>
  <c r="N744" i="1" s="1"/>
  <c r="N990" i="1" a="1"/>
  <c r="N990" i="1" s="1"/>
  <c r="N1030" i="1" a="1"/>
  <c r="N1030" i="1" s="1"/>
  <c r="N1130" i="1" a="1"/>
  <c r="N1130" i="1" s="1"/>
  <c r="N1132" i="1" a="1"/>
  <c r="N1132" i="1" s="1"/>
  <c r="N1124" i="1" a="1"/>
  <c r="N1124" i="1" s="1"/>
  <c r="N1134" i="1" a="1"/>
  <c r="N1134" i="1" s="1"/>
  <c r="N1256" i="1" a="1"/>
  <c r="N1256" i="1" s="1"/>
  <c r="N1224" i="1" a="1"/>
  <c r="N1224" i="1" s="1"/>
  <c r="N1248" i="1" a="1"/>
  <c r="N1248" i="1" s="1"/>
  <c r="N1263" i="1" a="1"/>
  <c r="N1263" i="1" s="1"/>
  <c r="N1214" i="1" a="1"/>
  <c r="N1214" i="1" s="1"/>
  <c r="N1238" i="1" a="1"/>
  <c r="N1238" i="1" s="1"/>
  <c r="N1277" i="1" a="1"/>
  <c r="N1277" i="1" s="1"/>
  <c r="N1269" i="1" a="1"/>
  <c r="N1269" i="1" s="1"/>
  <c r="N1292" i="1" a="1"/>
  <c r="N1292" i="1" s="1"/>
  <c r="N1320" i="1" a="1"/>
  <c r="N1320" i="1" s="1"/>
  <c r="N1054" i="1" a="1"/>
  <c r="N1054" i="1" s="1"/>
  <c r="N1195" i="1" a="1"/>
  <c r="N1195" i="1" s="1"/>
  <c r="N1206" i="1" a="1"/>
  <c r="N1206" i="1" s="1"/>
  <c r="N1072" i="1" a="1"/>
  <c r="N1072" i="1" s="1"/>
  <c r="N740" i="1" a="1"/>
  <c r="N740" i="1" s="1"/>
  <c r="N741" i="1" a="1"/>
  <c r="N741" i="1" s="1"/>
  <c r="N1177" i="1" a="1"/>
  <c r="N1177" i="1" s="1"/>
  <c r="N998" i="1" a="1"/>
  <c r="N998" i="1" s="1"/>
  <c r="N1064" i="1" a="1"/>
  <c r="N1064" i="1" s="1"/>
  <c r="N1201" i="1" a="1"/>
  <c r="N1201" i="1" s="1"/>
  <c r="N1066" i="1" a="1"/>
  <c r="N1066" i="1" s="1"/>
  <c r="N997" i="1" a="1"/>
  <c r="N997" i="1" s="1"/>
  <c r="N1034" i="1" a="1"/>
  <c r="N1034" i="1" s="1"/>
  <c r="N1169" i="1" a="1"/>
  <c r="N1169" i="1" s="1"/>
  <c r="N1053" i="1" a="1"/>
  <c r="N1053" i="1" s="1"/>
  <c r="N1065" i="1" a="1"/>
  <c r="N1065" i="1" s="1"/>
  <c r="N1147" i="1" a="1"/>
  <c r="N1147" i="1" s="1"/>
  <c r="N1084" i="1" a="1"/>
  <c r="N1084" i="1" s="1"/>
  <c r="N1092" i="1" a="1"/>
  <c r="N1092" i="1" s="1"/>
  <c r="N1178" i="1" a="1"/>
  <c r="N1178" i="1" s="1"/>
  <c r="N1282" i="1" a="1"/>
  <c r="N1282" i="1" s="1"/>
  <c r="N1298" i="1" a="1"/>
  <c r="N1298" i="1" s="1"/>
  <c r="N1281" i="1" a="1"/>
  <c r="N1281" i="1" s="1"/>
  <c r="N1271" i="1" a="1"/>
  <c r="N1271" i="1" s="1"/>
  <c r="N1306" i="1" a="1"/>
  <c r="N1306" i="1" s="1"/>
  <c r="N1056" i="1" a="1"/>
  <c r="N1056" i="1" s="1"/>
  <c r="N1284" i="1" a="1"/>
  <c r="N1284" i="1" s="1"/>
  <c r="N1176" i="1" a="1"/>
  <c r="N1176" i="1" s="1"/>
  <c r="N1058" i="1" a="1"/>
  <c r="N1058" i="1" s="1"/>
  <c r="N1062" i="1" a="1"/>
  <c r="N1062" i="1" s="1"/>
  <c r="N742" i="1" a="1"/>
  <c r="N742" i="1" s="1"/>
  <c r="N1032" i="1" a="1"/>
  <c r="N1032" i="1" s="1"/>
  <c r="N1052" i="1" a="1"/>
  <c r="N1052" i="1" s="1"/>
  <c r="N1251" i="1" a="1"/>
  <c r="N1251" i="1" s="1"/>
  <c r="N1265" i="1" a="1"/>
  <c r="N1265" i="1" s="1"/>
  <c r="N987" i="1" a="1"/>
  <c r="N987" i="1" s="1"/>
  <c r="N1135" i="1" a="1"/>
  <c r="N1135" i="1" s="1"/>
  <c r="N1071" i="1" a="1"/>
  <c r="N1071" i="1" s="1"/>
  <c r="N1094" i="1" a="1"/>
  <c r="N1094" i="1" s="1"/>
  <c r="N1137" i="1" a="1"/>
  <c r="N1137" i="1" s="1"/>
  <c r="N1139" i="1" a="1"/>
  <c r="N1139" i="1" s="1"/>
  <c r="N1140" i="1" a="1"/>
  <c r="N1140" i="1" s="1"/>
  <c r="N1143" i="1" a="1"/>
  <c r="N1143" i="1" s="1"/>
  <c r="N1183" i="1" a="1"/>
  <c r="N1183" i="1" s="1"/>
  <c r="N1131" i="1" a="1"/>
  <c r="N1131" i="1" s="1"/>
  <c r="N1252" i="1" a="1"/>
  <c r="N1252" i="1" s="1"/>
  <c r="N1227" i="1" a="1"/>
  <c r="N1227" i="1" s="1"/>
  <c r="N1254" i="1" a="1"/>
  <c r="N1254" i="1" s="1"/>
  <c r="N1250" i="1" a="1"/>
  <c r="N1250" i="1" s="1"/>
  <c r="N1289" i="1" a="1"/>
  <c r="N1289" i="1" s="1"/>
  <c r="N1287" i="1" a="1"/>
  <c r="N1287" i="1" s="1"/>
  <c r="N1213" i="1" a="1"/>
  <c r="N1213" i="1" s="1"/>
  <c r="N1152" i="1" a="1"/>
  <c r="N1152" i="1" s="1"/>
  <c r="N1310" i="1" a="1"/>
  <c r="N1310" i="1" s="1"/>
  <c r="N1259" i="1" a="1"/>
  <c r="N1259" i="1" s="1"/>
  <c r="N1093" i="1" a="1"/>
  <c r="N1093" i="1" s="1"/>
  <c r="N1274" i="1" a="1"/>
  <c r="N1274" i="1" s="1"/>
  <c r="N1120" i="1" a="1"/>
  <c r="N1120" i="1" s="1"/>
  <c r="N1202" i="1" a="1"/>
  <c r="N1202" i="1" s="1"/>
  <c r="N1037" i="1" a="1"/>
  <c r="N1037" i="1" s="1"/>
  <c r="N1070" i="1" a="1"/>
  <c r="N1070" i="1" s="1"/>
  <c r="N1047" i="1" a="1"/>
  <c r="N1047" i="1" s="1"/>
  <c r="N1151" i="1" a="1"/>
  <c r="N1151" i="1" s="1"/>
  <c r="N1114" i="1" a="1"/>
  <c r="N1114" i="1" s="1"/>
  <c r="N1188" i="1" a="1"/>
  <c r="N1188" i="1" s="1"/>
  <c r="N1167" i="1" a="1"/>
  <c r="N1167" i="1" s="1"/>
  <c r="N1215" i="1" a="1"/>
  <c r="N1215" i="1" s="1"/>
  <c r="N1297" i="1" a="1"/>
  <c r="N1297" i="1" s="1"/>
  <c r="N1304" i="1" a="1"/>
  <c r="N1304" i="1" s="1"/>
  <c r="N1299" i="1" a="1"/>
  <c r="N1299" i="1" s="1"/>
  <c r="N1303" i="1" a="1"/>
  <c r="N1303" i="1" s="1"/>
  <c r="N1322" i="1" a="1"/>
  <c r="N1322" i="1" s="1"/>
  <c r="N1198" i="1" a="1"/>
  <c r="N1198" i="1" s="1"/>
  <c r="N1086" i="1" a="1"/>
  <c r="N1086" i="1" s="1"/>
  <c r="N1237" i="1" a="1"/>
  <c r="N1237" i="1" s="1"/>
  <c r="N1211" i="1" a="1"/>
  <c r="N1211" i="1" s="1"/>
  <c r="N1272" i="1" a="1"/>
  <c r="N1272" i="1" s="1"/>
  <c r="N1055" i="1" a="1"/>
  <c r="N1055" i="1" s="1"/>
  <c r="N1222" i="1" a="1"/>
  <c r="N1222" i="1" s="1"/>
  <c r="N1171" i="1" a="1"/>
  <c r="N1171" i="1" s="1"/>
  <c r="N1050" i="1" a="1"/>
  <c r="N1050" i="1" s="1"/>
  <c r="N1098" i="1" a="1"/>
  <c r="N1098" i="1" s="1"/>
  <c r="N1233" i="1" a="1"/>
  <c r="N1233" i="1" s="1"/>
  <c r="N1191" i="1" a="1"/>
  <c r="N1191" i="1" s="1"/>
  <c r="N1106" i="1" a="1"/>
  <c r="N1106" i="1" s="1"/>
  <c r="N1278" i="1" a="1"/>
  <c r="N1278" i="1" s="1"/>
  <c r="N1020" i="1" a="1"/>
  <c r="N1020" i="1" s="1"/>
  <c r="N1038" i="1" a="1"/>
  <c r="N1038" i="1" s="1"/>
  <c r="N1068" i="1" a="1"/>
  <c r="N1068" i="1" s="1"/>
  <c r="N1073" i="1" a="1"/>
  <c r="N1073" i="1" s="1"/>
  <c r="N1099" i="1" a="1"/>
  <c r="N1099" i="1" s="1"/>
  <c r="N1097" i="1" a="1"/>
  <c r="N1097" i="1" s="1"/>
  <c r="N1162" i="1" a="1"/>
  <c r="N1162" i="1" s="1"/>
  <c r="N1154" i="1" a="1"/>
  <c r="N1154" i="1" s="1"/>
  <c r="N1155" i="1" a="1"/>
  <c r="N1155" i="1" s="1"/>
  <c r="N1148" i="1" a="1"/>
  <c r="N1148" i="1" s="1"/>
  <c r="N1128" i="1" a="1"/>
  <c r="N1128" i="1" s="1"/>
  <c r="N1133" i="1" a="1"/>
  <c r="N1133" i="1" s="1"/>
  <c r="N1172" i="1" a="1"/>
  <c r="N1172" i="1" s="1"/>
  <c r="N1223" i="1" a="1"/>
  <c r="N1223" i="1" s="1"/>
  <c r="N1225" i="1" a="1"/>
  <c r="N1225" i="1" s="1"/>
  <c r="N1302" i="1" a="1"/>
  <c r="N1302" i="1" s="1"/>
  <c r="N1232" i="1" a="1"/>
  <c r="N1232" i="1" s="1"/>
  <c r="N1039" i="1" a="1"/>
  <c r="N1039" i="1" s="1"/>
  <c r="N1142" i="1" a="1"/>
  <c r="N1142" i="1" s="1"/>
  <c r="N39" i="1" a="1"/>
  <c r="N39" i="1" s="1"/>
  <c r="N33" i="1" a="1"/>
  <c r="N33" i="1" s="1"/>
  <c r="N89" i="1" a="1"/>
  <c r="N89" i="1" s="1"/>
  <c r="N180" i="1" a="1"/>
  <c r="N180" i="1" s="1"/>
  <c r="N720" i="1" a="1"/>
  <c r="N720" i="1" s="1"/>
  <c r="N649" i="1" a="1"/>
  <c r="N649" i="1" s="1"/>
  <c r="N423" i="1" a="1"/>
  <c r="N423" i="1" s="1"/>
  <c r="N721" i="1" a="1"/>
  <c r="N721" i="1" s="1"/>
  <c r="N703" i="1" a="1"/>
  <c r="N703" i="1" s="1"/>
  <c r="N237" i="1" a="1"/>
  <c r="N237" i="1" s="1"/>
  <c r="N94" i="1" a="1"/>
  <c r="N94" i="1" s="1"/>
  <c r="N160" i="1" a="1"/>
  <c r="N160" i="1" s="1"/>
  <c r="N185" i="1" a="1"/>
  <c r="N185" i="1" s="1"/>
  <c r="N92" i="1" a="1"/>
  <c r="N92" i="1" s="1"/>
  <c r="N147" i="1" a="1"/>
  <c r="N147" i="1" s="1"/>
  <c r="N82" i="1" a="1"/>
  <c r="N82" i="1" s="1"/>
  <c r="N87" i="1" a="1"/>
  <c r="N87" i="1" s="1"/>
  <c r="N73" i="1" a="1"/>
  <c r="N73" i="1" s="1"/>
  <c r="N62" i="1" a="1"/>
  <c r="N62" i="1" s="1"/>
  <c r="N28" i="1" a="1"/>
  <c r="N28" i="1" s="1"/>
  <c r="N675" i="1" a="1"/>
  <c r="N675" i="1" s="1"/>
  <c r="N163" i="1" a="1"/>
  <c r="N163" i="1" s="1"/>
  <c r="N690" i="1" a="1"/>
  <c r="N690" i="1" s="1"/>
  <c r="N457" i="1" a="1"/>
  <c r="N457" i="1" s="1"/>
  <c r="N90" i="1" a="1"/>
  <c r="N90" i="1" s="1"/>
  <c r="N452" i="1" a="1"/>
  <c r="N452" i="1" s="1"/>
  <c r="N446" i="1" a="1"/>
  <c r="N446" i="1" s="1"/>
  <c r="N40" i="1" a="1"/>
  <c r="N40" i="1" s="1"/>
  <c r="N35" i="1" a="1"/>
  <c r="N35" i="1" s="1"/>
  <c r="N131" i="1" a="1"/>
  <c r="N131" i="1" s="1"/>
  <c r="N710" i="1" a="1"/>
  <c r="N710" i="1" s="1"/>
  <c r="N688" i="1" a="1"/>
  <c r="N688" i="1" s="1"/>
  <c r="N689" i="1" a="1"/>
  <c r="N689" i="1" s="1"/>
  <c r="N678" i="1" a="1"/>
  <c r="N678" i="1" s="1"/>
  <c r="N653" i="1" a="1"/>
  <c r="N653" i="1" s="1"/>
  <c r="N693" i="1" a="1"/>
  <c r="N693" i="1" s="1"/>
  <c r="N679" i="1" a="1"/>
  <c r="N679" i="1" s="1"/>
  <c r="N440" i="1" a="1"/>
  <c r="N440" i="1" s="1"/>
  <c r="N424" i="1" a="1"/>
  <c r="N424" i="1" s="1"/>
  <c r="N419" i="1" a="1"/>
  <c r="N419" i="1" s="1"/>
  <c r="N161" i="1" a="1"/>
  <c r="N161" i="1" s="1"/>
  <c r="N156" i="1" a="1"/>
  <c r="N156" i="1" s="1"/>
  <c r="N193" i="1" a="1"/>
  <c r="N193" i="1" s="1"/>
  <c r="N238" i="1" a="1"/>
  <c r="N238" i="1" s="1"/>
  <c r="N71" i="1" a="1"/>
  <c r="N71" i="1" s="1"/>
  <c r="N106" i="1" a="1"/>
  <c r="N106" i="1" s="1"/>
  <c r="N30" i="1" a="1"/>
  <c r="N30" i="1" s="1"/>
  <c r="N41" i="1" a="1"/>
  <c r="N41" i="1" s="1"/>
  <c r="N195" i="1" a="1"/>
  <c r="N195" i="1" s="1"/>
  <c r="N158" i="1" a="1"/>
  <c r="N158" i="1" s="1"/>
  <c r="N162" i="1" a="1"/>
  <c r="N162" i="1" s="1"/>
  <c r="N672" i="1" a="1"/>
  <c r="N672" i="1" s="1"/>
  <c r="N51" i="1" a="1"/>
  <c r="N51" i="1" s="1"/>
  <c r="N438" i="1" a="1"/>
  <c r="N438" i="1" s="1"/>
  <c r="N93" i="1" a="1"/>
  <c r="N93" i="1" s="1"/>
  <c r="N9" i="1" a="1"/>
  <c r="N9" i="1" s="1"/>
  <c r="N421" i="1" a="1"/>
  <c r="N421" i="1" s="1"/>
  <c r="N704" i="1" a="1"/>
  <c r="N704" i="1" s="1"/>
  <c r="N644" i="1" a="1"/>
  <c r="N644" i="1" s="1"/>
  <c r="N426" i="1" a="1"/>
  <c r="N426" i="1" s="1"/>
  <c r="N717" i="1" a="1"/>
  <c r="N717" i="1" s="1"/>
  <c r="N701" i="1" a="1"/>
  <c r="N701" i="1" s="1"/>
  <c r="N453" i="1" a="1"/>
  <c r="N453" i="1" s="1"/>
  <c r="N240" i="1" a="1"/>
  <c r="N240" i="1" s="1"/>
  <c r="N80" i="1" a="1"/>
  <c r="N80" i="1" s="1"/>
  <c r="N152" i="1" a="1"/>
  <c r="N152" i="1" s="1"/>
  <c r="N132" i="1" a="1"/>
  <c r="N132" i="1" s="1"/>
  <c r="N52" i="1" a="1"/>
  <c r="N52" i="1" s="1"/>
  <c r="N143" i="1" a="1"/>
  <c r="N143" i="1" s="1"/>
  <c r="N235" i="1" a="1"/>
  <c r="N235" i="1" s="1"/>
  <c r="N70" i="1" a="1"/>
  <c r="N70" i="1" s="1"/>
  <c r="N66" i="1" a="1"/>
  <c r="N66" i="1" s="1"/>
  <c r="N37" i="1" a="1"/>
  <c r="N37" i="1" s="1"/>
  <c r="N15" i="1" a="1"/>
  <c r="N15" i="1" s="1"/>
  <c r="N23" i="1" a="1"/>
  <c r="N23" i="1" s="1"/>
  <c r="N425" i="1" a="1"/>
  <c r="N425" i="1" s="1"/>
  <c r="N46" i="1" a="1"/>
  <c r="N46" i="1" s="1"/>
  <c r="N668" i="1" a="1"/>
  <c r="N668" i="1" s="1"/>
  <c r="N236" i="1" a="1"/>
  <c r="N236" i="1" s="1"/>
  <c r="N135" i="1" a="1"/>
  <c r="N135" i="1" s="1"/>
  <c r="N138" i="1" a="1"/>
  <c r="N138" i="1" s="1"/>
  <c r="N702" i="1" a="1"/>
  <c r="N702" i="1" s="1"/>
  <c r="N146" i="1" a="1"/>
  <c r="N146" i="1" s="1"/>
  <c r="N24" i="1" a="1"/>
  <c r="N24" i="1" s="1"/>
  <c r="N428" i="1" a="1"/>
  <c r="N428" i="1" s="1"/>
  <c r="N698" i="1" a="1"/>
  <c r="N698" i="1" s="1"/>
  <c r="N107" i="1" a="1"/>
  <c r="N107" i="1" s="1"/>
  <c r="N700" i="1" a="1"/>
  <c r="N700" i="1" s="1"/>
  <c r="N194" i="1" a="1"/>
  <c r="N194" i="1" s="1"/>
  <c r="N133" i="1" a="1"/>
  <c r="N133" i="1" s="1"/>
  <c r="N2" i="1" a="1"/>
  <c r="N2" i="1" s="1"/>
  <c r="N8" i="1" a="1"/>
  <c r="N8" i="1" s="1"/>
  <c r="N696" i="1" a="1"/>
  <c r="N696" i="1" s="1"/>
  <c r="N718" i="1" a="1"/>
  <c r="N718" i="1" s="1"/>
  <c r="N656" i="1" a="1"/>
  <c r="N656" i="1" s="1"/>
  <c r="N684" i="1" a="1"/>
  <c r="N684" i="1" s="1"/>
  <c r="N677" i="1" a="1"/>
  <c r="N677" i="1" s="1"/>
  <c r="N671" i="1" a="1"/>
  <c r="N671" i="1" s="1"/>
  <c r="N432" i="1" a="1"/>
  <c r="N432" i="1" s="1"/>
  <c r="N157" i="1" a="1"/>
  <c r="N157" i="1" s="1"/>
  <c r="N148" i="1" a="1"/>
  <c r="N148" i="1" s="1"/>
  <c r="N175" i="1" a="1"/>
  <c r="N175" i="1" s="1"/>
  <c r="N78" i="1" a="1"/>
  <c r="N78" i="1" s="1"/>
  <c r="N21" i="1" a="1"/>
  <c r="N21" i="1" s="1"/>
  <c r="N22" i="1" a="1"/>
  <c r="N22" i="1" s="1"/>
  <c r="N664" i="1" a="1"/>
  <c r="N664" i="1" s="1"/>
  <c r="N645" i="1" a="1"/>
  <c r="N645" i="1" s="1"/>
  <c r="N149" i="1" a="1"/>
  <c r="N149" i="1" s="1"/>
  <c r="N72" i="1" a="1"/>
  <c r="N72" i="1" s="1"/>
  <c r="N648" i="1" a="1"/>
  <c r="N648" i="1" s="1"/>
  <c r="N145" i="1" a="1"/>
  <c r="N145" i="1" s="1"/>
  <c r="N68" i="1" a="1"/>
  <c r="N68" i="1" s="1"/>
  <c r="N683" i="1" a="1"/>
  <c r="N683" i="1" s="1"/>
  <c r="N159" i="1" a="1"/>
  <c r="N159" i="1" s="1"/>
  <c r="N38" i="1" a="1"/>
  <c r="N38" i="1" s="1"/>
  <c r="N430" i="1" a="1"/>
  <c r="N430" i="1" s="1"/>
  <c r="N451" i="1" a="1"/>
  <c r="N451" i="1" s="1"/>
  <c r="N697" i="1" a="1"/>
  <c r="N697" i="1" s="1"/>
  <c r="N715" i="1" a="1"/>
  <c r="N715" i="1" s="1"/>
  <c r="N699" i="1" a="1"/>
  <c r="N699" i="1" s="1"/>
  <c r="N210" i="1" a="1"/>
  <c r="N210" i="1" s="1"/>
  <c r="N183" i="1" a="1"/>
  <c r="N183" i="1" s="1"/>
  <c r="N203" i="1" a="1"/>
  <c r="N203" i="1" s="1"/>
  <c r="N196" i="1" a="1"/>
  <c r="N196" i="1" s="1"/>
  <c r="N144" i="1" a="1"/>
  <c r="N144" i="1" s="1"/>
  <c r="N114" i="1" a="1"/>
  <c r="N114" i="1" s="1"/>
  <c r="N44" i="1" a="1"/>
  <c r="N44" i="1" s="1"/>
  <c r="N139" i="1" a="1"/>
  <c r="N139" i="1" s="1"/>
  <c r="N206" i="1" a="1"/>
  <c r="N206" i="1" s="1"/>
  <c r="N65" i="1" a="1"/>
  <c r="N65" i="1" s="1"/>
  <c r="N32" i="1" a="1"/>
  <c r="N32" i="1" s="1"/>
  <c r="N13" i="1" a="1"/>
  <c r="N13" i="1" s="1"/>
  <c r="N12" i="1" a="1"/>
  <c r="N12" i="1" s="1"/>
  <c r="N130" i="1" a="1"/>
  <c r="N130" i="1" s="1"/>
  <c r="N655" i="1" a="1"/>
  <c r="N655" i="1" s="1"/>
  <c r="N681" i="1" a="1"/>
  <c r="N681" i="1" s="1"/>
  <c r="N208" i="1" a="1"/>
  <c r="N208" i="1" s="1"/>
  <c r="N454" i="1" a="1"/>
  <c r="N454" i="1" s="1"/>
  <c r="N647" i="1" a="1"/>
  <c r="N647" i="1" s="1"/>
  <c r="N646" i="1" a="1"/>
  <c r="N646" i="1" s="1"/>
  <c r="N192" i="1" a="1"/>
  <c r="N192" i="1" s="1"/>
  <c r="N437" i="1" a="1"/>
  <c r="N437" i="1" s="1"/>
  <c r="N420" i="1" a="1"/>
  <c r="N420" i="1" s="1"/>
  <c r="N137" i="1" a="1"/>
  <c r="N137" i="1" s="1"/>
  <c r="N680" i="1" a="1"/>
  <c r="N680" i="1" s="1"/>
  <c r="N722" i="1" a="1"/>
  <c r="N722" i="1" s="1"/>
  <c r="N673" i="1" a="1"/>
  <c r="N673" i="1" s="1"/>
  <c r="N661" i="1" a="1"/>
  <c r="N661" i="1" s="1"/>
  <c r="N663" i="1" a="1"/>
  <c r="N663" i="1" s="1"/>
  <c r="N209" i="1" a="1"/>
  <c r="N209" i="1" s="1"/>
  <c r="N153" i="1" a="1"/>
  <c r="N153" i="1" s="1"/>
  <c r="N140" i="1" a="1"/>
  <c r="N140" i="1" s="1"/>
  <c r="N50" i="1" a="1"/>
  <c r="N50" i="1" s="1"/>
  <c r="N49" i="1" a="1"/>
  <c r="N49" i="1" s="1"/>
  <c r="N16" i="1" a="1"/>
  <c r="N16" i="1" s="1"/>
  <c r="N5" i="1" a="1"/>
  <c r="N5" i="1" s="1"/>
  <c r="N123" i="1" a="1"/>
  <c r="N123" i="1" s="1"/>
  <c r="N714" i="1" a="1"/>
  <c r="N714" i="1" s="1"/>
  <c r="N191" i="1" a="1"/>
  <c r="N191" i="1" s="1"/>
  <c r="N136" i="1" a="1"/>
  <c r="N136" i="1" s="1"/>
  <c r="N128" i="1" a="1"/>
  <c r="N128" i="1" s="1"/>
  <c r="N447" i="1" a="1"/>
  <c r="N447" i="1" s="1"/>
  <c r="N58" i="1" a="1"/>
  <c r="N58" i="1" s="1"/>
  <c r="N42" i="1" a="1"/>
  <c r="N42" i="1" s="1"/>
  <c r="N443" i="1" a="1"/>
  <c r="N443" i="1" s="1"/>
  <c r="N126" i="1" a="1"/>
  <c r="N126" i="1" s="1"/>
  <c r="N85" i="1" a="1"/>
  <c r="N85" i="1" s="1"/>
  <c r="N429" i="1" a="1"/>
  <c r="N429" i="1" s="1"/>
  <c r="N692" i="1" a="1"/>
  <c r="N692" i="1" s="1"/>
  <c r="N691" i="1" a="1"/>
  <c r="N691" i="1" s="1"/>
  <c r="N205" i="1" a="1"/>
  <c r="N205" i="1" s="1"/>
  <c r="N418" i="1" a="1"/>
  <c r="N418" i="1" s="1"/>
  <c r="N434" i="1" a="1"/>
  <c r="N434" i="1" s="1"/>
  <c r="N713" i="1" a="1"/>
  <c r="N713" i="1" s="1"/>
  <c r="N694" i="1" a="1"/>
  <c r="N694" i="1" s="1"/>
  <c r="N178" i="1" a="1"/>
  <c r="N178" i="1" s="1"/>
  <c r="N150" i="1" a="1"/>
  <c r="N150" i="1" s="1"/>
  <c r="N187" i="1" a="1"/>
  <c r="N187" i="1" s="1"/>
  <c r="N166" i="1" a="1"/>
  <c r="N166" i="1" s="1"/>
  <c r="N167" i="1" a="1"/>
  <c r="N167" i="1" s="1"/>
  <c r="N122" i="1" a="1"/>
  <c r="N122" i="1" s="1"/>
  <c r="N220" i="1" a="1"/>
  <c r="N220" i="1" s="1"/>
  <c r="N201" i="1" a="1"/>
  <c r="N201" i="1" s="1"/>
  <c r="N45" i="1" a="1"/>
  <c r="N45" i="1" s="1"/>
  <c r="N6" i="1" a="1"/>
  <c r="N6" i="1" s="1"/>
  <c r="N706" i="1" a="1"/>
  <c r="N706" i="1" s="1"/>
  <c r="N463" i="1" a="1"/>
  <c r="N463" i="1" s="1"/>
  <c r="N213" i="1" a="1"/>
  <c r="N213" i="1" s="1"/>
  <c r="N43" i="1" a="1"/>
  <c r="N43" i="1" s="1"/>
  <c r="N716" i="1" a="1"/>
  <c r="N716" i="1" s="1"/>
  <c r="N455" i="1" a="1"/>
  <c r="N455" i="1" s="1"/>
  <c r="N111" i="1" a="1"/>
  <c r="N111" i="1" s="1"/>
  <c r="N657" i="1" a="1"/>
  <c r="N657" i="1" s="1"/>
  <c r="N197" i="1" a="1"/>
  <c r="N197" i="1" s="1"/>
  <c r="N659" i="1" a="1"/>
  <c r="N659" i="1" s="1"/>
  <c r="N186" i="1" a="1"/>
  <c r="N186" i="1" s="1"/>
  <c r="N110" i="1" a="1"/>
  <c r="N110" i="1" s="1"/>
  <c r="N436" i="1" a="1"/>
  <c r="N436" i="1" s="1"/>
  <c r="N11" i="1" a="1"/>
  <c r="N11" i="1" s="1"/>
  <c r="N109" i="1" a="1"/>
  <c r="N109" i="1" s="1"/>
  <c r="N674" i="1" a="1"/>
  <c r="N674" i="1" s="1"/>
  <c r="N652" i="1" a="1"/>
  <c r="N652" i="1" s="1"/>
  <c r="N724" i="1" a="1"/>
  <c r="N724" i="1" s="1"/>
  <c r="N682" i="1" a="1"/>
  <c r="N682" i="1" s="1"/>
  <c r="N654" i="1" a="1"/>
  <c r="N654" i="1" s="1"/>
  <c r="N142" i="1" a="1"/>
  <c r="N142" i="1" s="1"/>
  <c r="N416" i="1" a="1"/>
  <c r="N416" i="1" s="1"/>
  <c r="N639" i="1" a="1"/>
  <c r="N639" i="1" s="1"/>
  <c r="N456" i="1" a="1"/>
  <c r="N456" i="1" s="1"/>
  <c r="N448" i="1" a="1"/>
  <c r="N448" i="1" s="1"/>
  <c r="N441" i="1" a="1"/>
  <c r="N441" i="1" s="1"/>
  <c r="N177" i="1" a="1"/>
  <c r="N177" i="1" s="1"/>
  <c r="N141" i="1" a="1"/>
  <c r="N141" i="1" s="1"/>
  <c r="N125" i="1" a="1"/>
  <c r="N125" i="1" s="1"/>
  <c r="N76" i="1" a="1"/>
  <c r="N76" i="1" s="1"/>
  <c r="N14" i="1" a="1"/>
  <c r="N14" i="1" s="1"/>
  <c r="N36" i="1" a="1"/>
  <c r="N36" i="1" s="1"/>
  <c r="N450" i="1" a="1"/>
  <c r="N450" i="1" s="1"/>
  <c r="N239" i="1" a="1"/>
  <c r="N239" i="1" s="1"/>
  <c r="N129" i="1" a="1"/>
  <c r="N129" i="1" s="1"/>
  <c r="N115" i="1" a="1"/>
  <c r="N115" i="1" s="1"/>
  <c r="N26" i="1" a="1"/>
  <c r="N26" i="1" s="1"/>
  <c r="N204" i="1" a="1"/>
  <c r="N204" i="1" s="1"/>
  <c r="N212" i="1" a="1"/>
  <c r="N212" i="1" s="1"/>
  <c r="N417" i="1" a="1"/>
  <c r="N417" i="1" s="1"/>
  <c r="N665" i="1" a="1"/>
  <c r="N665" i="1" s="1"/>
  <c r="N640" i="1" a="1"/>
  <c r="N640" i="1" s="1"/>
  <c r="N643" i="1" a="1"/>
  <c r="N643" i="1" s="1"/>
  <c r="N667" i="1" a="1"/>
  <c r="N667" i="1" s="1"/>
  <c r="N725" i="1" a="1"/>
  <c r="N725" i="1" s="1"/>
  <c r="N707" i="1" a="1"/>
  <c r="N707" i="1" s="1"/>
  <c r="N719" i="1" a="1"/>
  <c r="N719" i="1" s="1"/>
  <c r="N439" i="1" a="1"/>
  <c r="N439" i="1" s="1"/>
  <c r="N181" i="1" a="1"/>
  <c r="N181" i="1" s="1"/>
  <c r="N199" i="1" a="1"/>
  <c r="N199" i="1" s="1"/>
  <c r="N189" i="1" a="1"/>
  <c r="N189" i="1" s="1"/>
  <c r="N155" i="1" a="1"/>
  <c r="N155" i="1" s="1"/>
  <c r="N124" i="1" a="1"/>
  <c r="N124" i="1" s="1"/>
  <c r="N77" i="1" a="1"/>
  <c r="N77" i="1" s="1"/>
  <c r="N79" i="1" a="1"/>
  <c r="N79" i="1" s="1"/>
  <c r="N711" i="1" a="1"/>
  <c r="N711" i="1" s="1"/>
  <c r="N676" i="1" a="1"/>
  <c r="N676" i="1" s="1"/>
  <c r="N67" i="1" a="1"/>
  <c r="N67" i="1" s="1"/>
  <c r="N10" i="1" a="1"/>
  <c r="N10" i="1" s="1"/>
  <c r="N188" i="1" a="1"/>
  <c r="N188" i="1" s="1"/>
  <c r="N658" i="1" a="1"/>
  <c r="N658" i="1" s="1"/>
  <c r="N641" i="1" a="1"/>
  <c r="N641" i="1" s="1"/>
  <c r="N708" i="1" a="1"/>
  <c r="N708" i="1" s="1"/>
  <c r="N666" i="1" a="1"/>
  <c r="N666" i="1" s="1"/>
  <c r="N685" i="1" a="1"/>
  <c r="N685" i="1" s="1"/>
  <c r="N695" i="1" a="1"/>
  <c r="N695" i="1" s="1"/>
  <c r="N449" i="1" a="1"/>
  <c r="N449" i="1" s="1"/>
  <c r="N433" i="1" a="1"/>
  <c r="N433" i="1" s="1"/>
  <c r="N435" i="1" a="1"/>
  <c r="N435" i="1" s="1"/>
  <c r="N127" i="1" a="1"/>
  <c r="N127" i="1" s="1"/>
  <c r="N176" i="1" a="1"/>
  <c r="N176" i="1" s="1"/>
  <c r="N184" i="1" a="1"/>
  <c r="N184" i="1" s="1"/>
  <c r="N207" i="1" a="1"/>
  <c r="N207" i="1" s="1"/>
  <c r="N121" i="1" a="1"/>
  <c r="N121" i="1" s="1"/>
  <c r="N74" i="1" a="1"/>
  <c r="N74" i="1" s="1"/>
  <c r="N116" i="1" a="1"/>
  <c r="N116" i="1" s="1"/>
  <c r="N31" i="1" a="1"/>
  <c r="N31" i="1" s="1"/>
  <c r="N442" i="1" a="1"/>
  <c r="N442" i="1" s="1"/>
  <c r="N134" i="1" a="1"/>
  <c r="N134" i="1" s="1"/>
  <c r="N422" i="1" a="1"/>
  <c r="N422" i="1" s="1"/>
  <c r="N27" i="1" a="1"/>
  <c r="N27" i="1" s="1"/>
  <c r="N709" i="1" a="1"/>
  <c r="N709" i="1" s="1"/>
  <c r="N86" i="1" a="1"/>
  <c r="N86" i="1" s="1"/>
  <c r="N3" i="1" a="1"/>
  <c r="N3" i="1" s="1"/>
  <c r="N81" i="1" a="1"/>
  <c r="N81" i="1" s="1"/>
  <c r="N200" i="1" a="1"/>
  <c r="N200" i="1" s="1"/>
  <c r="N660" i="1" a="1"/>
  <c r="N660" i="1" s="1"/>
  <c r="N726" i="1" a="1"/>
  <c r="N726" i="1" s="1"/>
  <c r="N670" i="1" a="1"/>
  <c r="N670" i="1" s="1"/>
  <c r="N651" i="1" a="1"/>
  <c r="N651" i="1" s="1"/>
  <c r="N723" i="1" a="1"/>
  <c r="N723" i="1" s="1"/>
  <c r="N705" i="1" a="1"/>
  <c r="N705" i="1" s="1"/>
  <c r="N211" i="1" a="1"/>
  <c r="N211" i="1" s="1"/>
  <c r="N444" i="1" a="1"/>
  <c r="N444" i="1" s="1"/>
  <c r="N662" i="1" a="1"/>
  <c r="N662" i="1" s="1"/>
  <c r="N431" i="1" a="1"/>
  <c r="N431" i="1" s="1"/>
  <c r="N154" i="1" a="1"/>
  <c r="N154" i="1" s="1"/>
  <c r="N168" i="1" a="1"/>
  <c r="N168" i="1" s="1"/>
  <c r="N190" i="1" a="1"/>
  <c r="N190" i="1" s="1"/>
  <c r="N151" i="1" a="1"/>
  <c r="N151" i="1" s="1"/>
  <c r="N112" i="1" a="1"/>
  <c r="N112" i="1" s="1"/>
  <c r="N117" i="1" a="1"/>
  <c r="N117" i="1" s="1"/>
  <c r="N83" i="1" a="1"/>
  <c r="N83" i="1" s="1"/>
  <c r="N69" i="1" a="1"/>
  <c r="N69" i="1" s="1"/>
  <c r="N120" i="1" a="1"/>
  <c r="N120" i="1" s="1"/>
  <c r="N4" i="1" a="1"/>
  <c r="N4" i="1" s="1"/>
  <c r="N34" i="1" a="1"/>
  <c r="N34" i="1" s="1"/>
  <c r="N48" i="1" a="1"/>
  <c r="N48" i="1" s="1"/>
  <c r="N47" i="1" a="1"/>
  <c r="N47" i="1" s="1"/>
  <c r="N642" i="1" a="1"/>
  <c r="N642" i="1" s="1"/>
  <c r="N712" i="1" a="1"/>
  <c r="N712" i="1" s="1"/>
  <c r="N650" i="1" a="1"/>
  <c r="N650" i="1" s="1"/>
  <c r="N686" i="1" a="1"/>
  <c r="N686" i="1" s="1"/>
  <c r="N669" i="1" a="1"/>
  <c r="N669" i="1" s="1"/>
  <c r="N687" i="1" a="1"/>
  <c r="N687" i="1" s="1"/>
  <c r="N445" i="1" a="1"/>
  <c r="N445" i="1" s="1"/>
  <c r="N75" i="1" a="1"/>
  <c r="N75" i="1" s="1"/>
  <c r="N427" i="1" a="1"/>
  <c r="N427" i="1" s="1"/>
  <c r="N165" i="1" a="1"/>
  <c r="N165" i="1" s="1"/>
  <c r="N119" i="1" a="1"/>
  <c r="N119" i="1" s="1"/>
  <c r="N164" i="1" a="1"/>
  <c r="N164" i="1" s="1"/>
  <c r="N113" i="1" a="1"/>
  <c r="N113" i="1" s="1"/>
  <c r="N198" i="1" a="1"/>
  <c r="N198" i="1" s="1"/>
  <c r="N88" i="1" a="1"/>
  <c r="N88" i="1" s="1"/>
  <c r="N64" i="1" a="1"/>
  <c r="N64" i="1" s="1"/>
  <c r="N108" i="1" a="1"/>
  <c r="N108" i="1" s="1"/>
  <c r="N53" i="1" a="1"/>
  <c r="N53" i="1" s="1"/>
  <c r="N29" i="1" a="1"/>
  <c r="N29" i="1" s="1"/>
  <c r="N63" i="1" a="1"/>
  <c r="N63" i="1" s="1"/>
  <c r="N182" i="1" a="1"/>
  <c r="N182" i="1" s="1"/>
  <c r="N231" i="1" a="1"/>
  <c r="N231" i="1" s="1"/>
  <c r="N1024" i="1" a="1"/>
  <c r="N1024" i="1" s="1"/>
  <c r="N792" i="1" a="1"/>
  <c r="N792" i="1" s="1"/>
  <c r="N768" i="1" a="1"/>
  <c r="N768" i="1" s="1"/>
  <c r="N224" i="1" a="1"/>
  <c r="N224" i="1" s="1"/>
  <c r="N335" i="1" a="1"/>
  <c r="N335" i="1" s="1"/>
  <c r="N523" i="1" a="1"/>
  <c r="N523" i="1" s="1"/>
  <c r="N401" i="1" a="1"/>
  <c r="N401" i="1" s="1"/>
  <c r="N503" i="1" a="1"/>
  <c r="N503" i="1" s="1"/>
  <c r="N527" i="1" a="1"/>
  <c r="N527" i="1" s="1"/>
  <c r="N103" i="1" a="1"/>
  <c r="N103" i="1" s="1"/>
  <c r="N258" i="1" a="1"/>
  <c r="N258" i="1" s="1"/>
  <c r="N268" i="1" a="1"/>
  <c r="N268" i="1" s="1"/>
  <c r="N343" i="1" a="1"/>
  <c r="N343" i="1" s="1"/>
  <c r="N359" i="1" a="1"/>
  <c r="N359" i="1" s="1"/>
  <c r="N375" i="1" a="1"/>
  <c r="N375" i="1" s="1"/>
  <c r="N787" i="1" a="1"/>
  <c r="N787" i="1" s="1"/>
  <c r="N784" i="1" a="1"/>
  <c r="N784" i="1" s="1"/>
  <c r="N353" i="1" a="1"/>
  <c r="N353" i="1" s="1"/>
  <c r="N369" i="1" a="1"/>
  <c r="N369" i="1" s="1"/>
  <c r="N385" i="1" a="1"/>
  <c r="N385" i="1" s="1"/>
  <c r="N531" i="1" a="1"/>
  <c r="N531" i="1" s="1"/>
  <c r="N776" i="1" a="1"/>
  <c r="N776" i="1" s="1"/>
  <c r="N319" i="1" a="1"/>
  <c r="N319" i="1" s="1"/>
  <c r="N409" i="1" a="1"/>
  <c r="N409" i="1" s="1"/>
  <c r="N765" i="1" a="1"/>
  <c r="N765" i="1" s="1"/>
  <c r="N467" i="1" a="1"/>
  <c r="N467" i="1" s="1"/>
  <c r="N483" i="1" a="1"/>
  <c r="N483" i="1" s="1"/>
  <c r="N1016" i="1" a="1"/>
  <c r="N1016" i="1" s="1"/>
  <c r="N869" i="1" a="1"/>
  <c r="N869" i="1" s="1"/>
  <c r="N789" i="1" a="1"/>
  <c r="N789" i="1" s="1"/>
  <c r="N260" i="1" a="1"/>
  <c r="N260" i="1" s="1"/>
  <c r="N280" i="1" a="1"/>
  <c r="N280" i="1" s="1"/>
  <c r="N327" i="1" a="1"/>
  <c r="N327" i="1" s="1"/>
  <c r="N351" i="1" a="1"/>
  <c r="N351" i="1" s="1"/>
  <c r="N367" i="1" a="1"/>
  <c r="N367" i="1" s="1"/>
  <c r="N383" i="1" a="1"/>
  <c r="N383" i="1" s="1"/>
  <c r="N393" i="1" a="1"/>
  <c r="N393" i="1" s="1"/>
  <c r="N496" i="1" a="1"/>
  <c r="N496" i="1" s="1"/>
  <c r="N345" i="1" a="1"/>
  <c r="N345" i="1" s="1"/>
  <c r="N361" i="1" a="1"/>
  <c r="N361" i="1" s="1"/>
  <c r="N377" i="1" a="1"/>
  <c r="N377" i="1" s="1"/>
  <c r="N484" i="1" a="1"/>
  <c r="N484" i="1" s="1"/>
  <c r="N332" i="1" a="1"/>
  <c r="N332" i="1" s="1"/>
  <c r="N510" i="1" a="1"/>
  <c r="N510" i="1" s="1"/>
  <c r="N845" i="1" a="1"/>
  <c r="N845" i="1" s="1"/>
  <c r="N413" i="1" a="1"/>
  <c r="N413" i="1" s="1"/>
  <c r="N294" i="1" a="1"/>
  <c r="N294" i="1" s="1"/>
  <c r="N396" i="1" a="1"/>
  <c r="N396" i="1" s="1"/>
  <c r="N101" i="1" a="1"/>
  <c r="N101" i="1" s="1"/>
  <c r="N1017" i="1" a="1"/>
  <c r="N1017" i="1" s="1"/>
  <c r="N274" i="1" a="1"/>
  <c r="N274" i="1" s="1"/>
  <c r="N892" i="1" a="1"/>
  <c r="N892" i="1" s="1"/>
  <c r="N405" i="1" a="1"/>
  <c r="N405" i="1" s="1"/>
  <c r="N868" i="1" a="1"/>
  <c r="N868" i="1" s="1"/>
  <c r="N340" i="1" a="1"/>
  <c r="N340" i="1" s="1"/>
  <c r="N863" i="1" a="1"/>
  <c r="N863" i="1" s="1"/>
  <c r="N296" i="1" a="1"/>
  <c r="N296" i="1" s="1"/>
  <c r="N608" i="1" a="1"/>
  <c r="N608" i="1" s="1"/>
  <c r="N628" i="1" a="1"/>
  <c r="N628" i="1" s="1"/>
  <c r="N595" i="1" a="1"/>
  <c r="N595" i="1" s="1"/>
  <c r="N557" i="1" a="1"/>
  <c r="N557" i="1" s="1"/>
  <c r="N632" i="1" a="1"/>
  <c r="N632" i="1" s="1"/>
  <c r="N575" i="1" a="1"/>
  <c r="N575" i="1" s="1"/>
  <c r="N568" i="1" a="1"/>
  <c r="N568" i="1" s="1"/>
  <c r="N610" i="1" a="1"/>
  <c r="N610" i="1" s="1"/>
  <c r="N561" i="1" a="1"/>
  <c r="N561" i="1" s="1"/>
  <c r="N620" i="1" a="1"/>
  <c r="N620" i="1" s="1"/>
  <c r="N579" i="1" a="1"/>
  <c r="N579" i="1" s="1"/>
  <c r="N536" i="1" a="1"/>
  <c r="N536" i="1" s="1"/>
  <c r="N597" i="1" a="1"/>
  <c r="N597" i="1" s="1"/>
  <c r="N552" i="1" a="1"/>
  <c r="N552" i="1" s="1"/>
  <c r="N596" i="1" a="1"/>
  <c r="N596" i="1" s="1"/>
  <c r="N551" i="1" a="1"/>
  <c r="N551" i="1" s="1"/>
  <c r="N614" i="1" a="1"/>
  <c r="N614" i="1" s="1"/>
  <c r="N376" i="1" a="1"/>
  <c r="N376" i="1" s="1"/>
  <c r="N635" i="1" a="1"/>
  <c r="N635" i="1" s="1"/>
  <c r="N603" i="1" a="1"/>
  <c r="N603" i="1" s="1"/>
  <c r="N508" i="1" a="1"/>
  <c r="N508" i="1" s="1"/>
  <c r="N481" i="1" a="1"/>
  <c r="N481" i="1" s="1"/>
  <c r="N461" i="1" a="1"/>
  <c r="N461" i="1" s="1"/>
  <c r="N281" i="1" a="1"/>
  <c r="N281" i="1" s="1"/>
  <c r="N504" i="1" a="1"/>
  <c r="N504" i="1" s="1"/>
  <c r="N370" i="1" a="1"/>
  <c r="N370" i="1" s="1"/>
  <c r="N305" i="1" a="1"/>
  <c r="N305" i="1" s="1"/>
  <c r="N491" i="1" a="1"/>
  <c r="N491" i="1" s="1"/>
  <c r="N459" i="1" a="1"/>
  <c r="N459" i="1" s="1"/>
  <c r="N480" i="1" a="1"/>
  <c r="N480" i="1" s="1"/>
  <c r="N399" i="1" a="1"/>
  <c r="N399" i="1" s="1"/>
  <c r="N311" i="1" a="1"/>
  <c r="N311" i="1" s="1"/>
  <c r="N295" i="1" a="1"/>
  <c r="N295" i="1" s="1"/>
  <c r="N265" i="1" a="1"/>
  <c r="N265" i="1" s="1"/>
  <c r="N227" i="1" a="1"/>
  <c r="N227" i="1" s="1"/>
  <c r="N387" i="1" a="1"/>
  <c r="N387" i="1" s="1"/>
  <c r="N355" i="1" a="1"/>
  <c r="N355" i="1" s="1"/>
  <c r="N323" i="1" a="1"/>
  <c r="N323" i="1" s="1"/>
  <c r="N249" i="1" a="1"/>
  <c r="N249" i="1" s="1"/>
  <c r="N233" i="1" a="1"/>
  <c r="N233" i="1" s="1"/>
  <c r="N169" i="1" a="1"/>
  <c r="N169" i="1" s="1"/>
  <c r="N261" i="1" a="1"/>
  <c r="N261" i="1" s="1"/>
  <c r="N221" i="1" a="1"/>
  <c r="N221" i="1" s="1"/>
  <c r="N814" i="1" a="1"/>
  <c r="N814" i="1" s="1"/>
  <c r="N785" i="1" a="1"/>
  <c r="N785" i="1" s="1"/>
  <c r="N873" i="1" a="1"/>
  <c r="N873" i="1" s="1"/>
  <c r="N20" i="1" a="1"/>
  <c r="N20" i="1" s="1"/>
  <c r="N930" i="1" a="1"/>
  <c r="N930" i="1" s="1"/>
  <c r="N790" i="1" a="1"/>
  <c r="N790" i="1" s="1"/>
  <c r="N922" i="1" a="1"/>
  <c r="N922" i="1" s="1"/>
  <c r="N760" i="1" a="1"/>
  <c r="N760" i="1" s="1"/>
  <c r="N835" i="1" a="1"/>
  <c r="N835" i="1" s="1"/>
  <c r="N800" i="1" a="1"/>
  <c r="N800" i="1" s="1"/>
  <c r="N844" i="1" a="1"/>
  <c r="N844" i="1" s="1"/>
  <c r="N890" i="1" a="1"/>
  <c r="N890" i="1" s="1"/>
  <c r="N916" i="1" a="1"/>
  <c r="N916" i="1" s="1"/>
  <c r="N468" i="1" a="1"/>
  <c r="N468" i="1" s="1"/>
  <c r="N306" i="1" a="1"/>
  <c r="N306" i="1" s="1"/>
  <c r="N506" i="1" a="1"/>
  <c r="N506" i="1" s="1"/>
  <c r="N855" i="1" a="1"/>
  <c r="N855" i="1" s="1"/>
  <c r="N406" i="1" a="1"/>
  <c r="N406" i="1" s="1"/>
  <c r="N97" i="1" a="1"/>
  <c r="N97" i="1" s="1"/>
  <c r="N389" i="1" a="1"/>
  <c r="N389" i="1" s="1"/>
  <c r="N96" i="1" a="1"/>
  <c r="N96" i="1" s="1"/>
  <c r="N382" i="1" a="1"/>
  <c r="N382" i="1" s="1"/>
  <c r="N104" i="1" a="1"/>
  <c r="N104" i="1" s="1"/>
  <c r="N920" i="1" a="1"/>
  <c r="N920" i="1" s="1"/>
  <c r="N398" i="1" a="1"/>
  <c r="N398" i="1" s="1"/>
  <c r="N888" i="1" a="1"/>
  <c r="N888" i="1" s="1"/>
  <c r="N318" i="1" a="1"/>
  <c r="N318" i="1" s="1"/>
  <c r="N871" i="1" a="1"/>
  <c r="N871" i="1" s="1"/>
  <c r="N282" i="1" a="1"/>
  <c r="N282" i="1" s="1"/>
  <c r="N244" i="1" a="1"/>
  <c r="N244" i="1" s="1"/>
  <c r="N541" i="1" a="1"/>
  <c r="N541" i="1" s="1"/>
  <c r="N513" i="1" a="1"/>
  <c r="N513" i="1" s="1"/>
  <c r="N362" i="1" a="1"/>
  <c r="N362" i="1" s="1"/>
  <c r="N313" i="1" a="1"/>
  <c r="N313" i="1" s="1"/>
  <c r="N630" i="1" a="1"/>
  <c r="N630" i="1" s="1"/>
  <c r="N586" i="1" a="1"/>
  <c r="N586" i="1" s="1"/>
  <c r="N570" i="1" a="1"/>
  <c r="N570" i="1" s="1"/>
  <c r="N554" i="1" a="1"/>
  <c r="N554" i="1" s="1"/>
  <c r="N538" i="1" a="1"/>
  <c r="N538" i="1" s="1"/>
  <c r="N402" i="1" a="1"/>
  <c r="N402" i="1" s="1"/>
  <c r="N621" i="1" a="1"/>
  <c r="N621" i="1" s="1"/>
  <c r="N494" i="1" a="1"/>
  <c r="N494" i="1" s="1"/>
  <c r="N629" i="1" a="1"/>
  <c r="N629" i="1" s="1"/>
  <c r="N519" i="1" a="1"/>
  <c r="N519" i="1" s="1"/>
  <c r="N469" i="1" a="1"/>
  <c r="N469" i="1" s="1"/>
  <c r="N352" i="1" a="1"/>
  <c r="N352" i="1" s="1"/>
  <c r="N615" i="1" a="1"/>
  <c r="N615" i="1" s="1"/>
  <c r="N492" i="1" a="1"/>
  <c r="N492" i="1" s="1"/>
  <c r="N248" i="1" a="1"/>
  <c r="N248" i="1" s="1"/>
  <c r="N391" i="1" a="1"/>
  <c r="N391" i="1" s="1"/>
  <c r="N257" i="1" a="1"/>
  <c r="N257" i="1" s="1"/>
  <c r="N219" i="1" a="1"/>
  <c r="N219" i="1" s="1"/>
  <c r="N279" i="1" a="1"/>
  <c r="N279" i="1" s="1"/>
  <c r="N275" i="1" a="1"/>
  <c r="N275" i="1" s="1"/>
  <c r="N217" i="1" a="1"/>
  <c r="N217" i="1" s="1"/>
  <c r="N246" i="1" a="1"/>
  <c r="N246" i="1" s="1"/>
  <c r="N230" i="1" a="1"/>
  <c r="N230" i="1" s="1"/>
  <c r="N767" i="1" a="1"/>
  <c r="N767" i="1" s="1"/>
  <c r="N762" i="1" a="1"/>
  <c r="N762" i="1" s="1"/>
  <c r="N772" i="1" a="1"/>
  <c r="N772" i="1" s="1"/>
  <c r="N886" i="1" a="1"/>
  <c r="N886" i="1" s="1"/>
  <c r="N933" i="1" a="1"/>
  <c r="N933" i="1" s="1"/>
  <c r="N846" i="1" a="1"/>
  <c r="N846" i="1" s="1"/>
  <c r="N926" i="1" a="1"/>
  <c r="N926" i="1" s="1"/>
  <c r="N1018" i="1" a="1"/>
  <c r="N1018" i="1" s="1"/>
  <c r="N847" i="1" a="1"/>
  <c r="N847" i="1" s="1"/>
  <c r="N931" i="1" a="1"/>
  <c r="N931" i="1" s="1"/>
  <c r="N404" i="1" a="1"/>
  <c r="N404" i="1" s="1"/>
  <c r="N286" i="1" a="1"/>
  <c r="N286" i="1" s="1"/>
  <c r="N502" i="1" a="1"/>
  <c r="N502" i="1" s="1"/>
  <c r="N876" i="1" a="1"/>
  <c r="N876" i="1" s="1"/>
  <c r="N380" i="1" a="1"/>
  <c r="N380" i="1" s="1"/>
  <c r="N25" i="1" a="1"/>
  <c r="N25" i="1" s="1"/>
  <c r="N373" i="1" a="1"/>
  <c r="N373" i="1" s="1"/>
  <c r="N763" i="1" a="1"/>
  <c r="N763" i="1" s="1"/>
  <c r="N366" i="1" a="1"/>
  <c r="N366" i="1" s="1"/>
  <c r="N100" i="1" a="1"/>
  <c r="N100" i="1" s="1"/>
  <c r="N948" i="1" a="1"/>
  <c r="N948" i="1" s="1"/>
  <c r="N333" i="1" a="1"/>
  <c r="N333" i="1" s="1"/>
  <c r="N1010" i="1" a="1"/>
  <c r="N1010" i="1" s="1"/>
  <c r="N302" i="1" a="1"/>
  <c r="N302" i="1" s="1"/>
  <c r="N414" i="1" a="1"/>
  <c r="N414" i="1" s="1"/>
  <c r="N99" i="1" a="1"/>
  <c r="N99" i="1" s="1"/>
  <c r="N617" i="1" a="1"/>
  <c r="N617" i="1" s="1"/>
  <c r="N589" i="1" a="1"/>
  <c r="N589" i="1" s="1"/>
  <c r="N544" i="1" a="1"/>
  <c r="N544" i="1" s="1"/>
  <c r="N616" i="1" a="1"/>
  <c r="N616" i="1" s="1"/>
  <c r="N569" i="1" a="1"/>
  <c r="N569" i="1" s="1"/>
  <c r="N624" i="1" a="1"/>
  <c r="N624" i="1" s="1"/>
  <c r="N555" i="1" a="1"/>
  <c r="N555" i="1" s="1"/>
  <c r="N593" i="1" a="1"/>
  <c r="N593" i="1" s="1"/>
  <c r="N548" i="1" a="1"/>
  <c r="N548" i="1" s="1"/>
  <c r="N572" i="1" a="1"/>
  <c r="N572" i="1" s="1"/>
  <c r="N609" i="1" a="1"/>
  <c r="N609" i="1" s="1"/>
  <c r="N573" i="1" a="1"/>
  <c r="N573" i="1" s="1"/>
  <c r="N553" i="1" a="1"/>
  <c r="N553" i="1" s="1"/>
  <c r="N584" i="1" a="1"/>
  <c r="N584" i="1" s="1"/>
  <c r="N540" i="1" a="1"/>
  <c r="N540" i="1" s="1"/>
  <c r="N634" i="1" a="1"/>
  <c r="N634" i="1" s="1"/>
  <c r="N583" i="1" a="1"/>
  <c r="N583" i="1" s="1"/>
  <c r="N545" i="1" a="1"/>
  <c r="N545" i="1" s="1"/>
  <c r="N606" i="1" a="1"/>
  <c r="N606" i="1" s="1"/>
  <c r="N344" i="1" a="1"/>
  <c r="N344" i="1" s="1"/>
  <c r="N627" i="1" a="1"/>
  <c r="N627" i="1" s="1"/>
  <c r="N517" i="1" a="1"/>
  <c r="N517" i="1" s="1"/>
  <c r="N501" i="1" a="1"/>
  <c r="N501" i="1" s="1"/>
  <c r="N477" i="1" a="1"/>
  <c r="N477" i="1" s="1"/>
  <c r="N528" i="1" a="1"/>
  <c r="N528" i="1" s="1"/>
  <c r="N354" i="1" a="1"/>
  <c r="N354" i="1" s="1"/>
  <c r="N285" i="1" a="1"/>
  <c r="N285" i="1" s="1"/>
  <c r="N638" i="1" a="1"/>
  <c r="N638" i="1" s="1"/>
  <c r="N487" i="1" a="1"/>
  <c r="N487" i="1" s="1"/>
  <c r="N289" i="1" a="1"/>
  <c r="N289" i="1" s="1"/>
  <c r="N464" i="1" a="1"/>
  <c r="N464" i="1" s="1"/>
  <c r="N495" i="1" a="1"/>
  <c r="N495" i="1" s="1"/>
  <c r="N307" i="1" a="1"/>
  <c r="N307" i="1" s="1"/>
  <c r="N291" i="1" a="1"/>
  <c r="N291" i="1" s="1"/>
  <c r="N252" i="1" a="1"/>
  <c r="N252" i="1" s="1"/>
  <c r="N411" i="1" a="1"/>
  <c r="N411" i="1" s="1"/>
  <c r="N379" i="1" a="1"/>
  <c r="N379" i="1" s="1"/>
  <c r="N347" i="1" a="1"/>
  <c r="N347" i="1" s="1"/>
  <c r="N170" i="1" a="1"/>
  <c r="N170" i="1" s="1"/>
  <c r="N245" i="1" a="1"/>
  <c r="N245" i="1" s="1"/>
  <c r="N229" i="1" a="1"/>
  <c r="N229" i="1" s="1"/>
  <c r="N218" i="1" a="1"/>
  <c r="N218" i="1" s="1"/>
  <c r="N222" i="1" a="1"/>
  <c r="N222" i="1" s="1"/>
  <c r="N247" i="1" a="1"/>
  <c r="N247" i="1" s="1"/>
  <c r="N171" i="1" a="1"/>
  <c r="N171" i="1" s="1"/>
  <c r="N243" i="1" a="1"/>
  <c r="N243" i="1" s="1"/>
  <c r="N225" i="1" a="1"/>
  <c r="N225" i="1" s="1"/>
  <c r="N775" i="1" a="1"/>
  <c r="N775" i="1" s="1"/>
  <c r="N815" i="1" a="1"/>
  <c r="N815" i="1" s="1"/>
  <c r="N882" i="1" a="1"/>
  <c r="N882" i="1" s="1"/>
  <c r="N774" i="1" a="1"/>
  <c r="N774" i="1" s="1"/>
  <c r="N802" i="1" a="1"/>
  <c r="N802" i="1" s="1"/>
  <c r="N54" i="1" a="1"/>
  <c r="N54" i="1" s="1"/>
  <c r="N777" i="1" a="1"/>
  <c r="N777" i="1" s="1"/>
  <c r="N912" i="1" a="1"/>
  <c r="N912" i="1" s="1"/>
  <c r="N808" i="1" a="1"/>
  <c r="N808" i="1" s="1"/>
  <c r="N810" i="1" a="1"/>
  <c r="N810" i="1" s="1"/>
  <c r="N862" i="1" a="1"/>
  <c r="N862" i="1" s="1"/>
  <c r="N898" i="1" a="1"/>
  <c r="N898" i="1" s="1"/>
  <c r="N397" i="1" a="1"/>
  <c r="N397" i="1" s="1"/>
  <c r="N811" i="1" a="1"/>
  <c r="N811" i="1" s="1"/>
  <c r="N316" i="1" a="1"/>
  <c r="N316" i="1" s="1"/>
  <c r="N1003" i="1" a="1"/>
  <c r="N1003" i="1" s="1"/>
  <c r="N364" i="1" a="1"/>
  <c r="N364" i="1" s="1"/>
  <c r="N769" i="1" a="1"/>
  <c r="N769" i="1" s="1"/>
  <c r="N357" i="1" a="1"/>
  <c r="N357" i="1" s="1"/>
  <c r="N803" i="1" a="1"/>
  <c r="N803" i="1" s="1"/>
  <c r="N350" i="1" a="1"/>
  <c r="N350" i="1" s="1"/>
  <c r="N19" i="1" a="1"/>
  <c r="N19" i="1" s="1"/>
  <c r="N486" i="1" a="1"/>
  <c r="N486" i="1" s="1"/>
  <c r="N308" i="1" a="1"/>
  <c r="N308" i="1" s="1"/>
  <c r="N478" i="1" a="1"/>
  <c r="N478" i="1" s="1"/>
  <c r="N61" i="1" a="1"/>
  <c r="N61" i="1" s="1"/>
  <c r="N381" i="1" a="1"/>
  <c r="N381" i="1" s="1"/>
  <c r="N18" i="1" a="1"/>
  <c r="N18" i="1" s="1"/>
  <c r="N458" i="1" a="1"/>
  <c r="N458" i="1" s="1"/>
  <c r="N360" i="1" a="1"/>
  <c r="N360" i="1" s="1"/>
  <c r="N537" i="1" a="1"/>
  <c r="N537" i="1" s="1"/>
  <c r="N498" i="1" a="1"/>
  <c r="N498" i="1" s="1"/>
  <c r="N346" i="1" a="1"/>
  <c r="N346" i="1" s="1"/>
  <c r="N297" i="1" a="1"/>
  <c r="N297" i="1" s="1"/>
  <c r="N598" i="1" a="1"/>
  <c r="N598" i="1" s="1"/>
  <c r="N582" i="1" a="1"/>
  <c r="N582" i="1" s="1"/>
  <c r="N566" i="1" a="1"/>
  <c r="N566" i="1" s="1"/>
  <c r="N550" i="1" a="1"/>
  <c r="N550" i="1" s="1"/>
  <c r="N534" i="1" a="1"/>
  <c r="N534" i="1" s="1"/>
  <c r="N309" i="1" a="1"/>
  <c r="N309" i="1" s="1"/>
  <c r="N605" i="1" a="1"/>
  <c r="N605" i="1" s="1"/>
  <c r="N408" i="1" a="1"/>
  <c r="N408" i="1" s="1"/>
  <c r="N293" i="1" a="1"/>
  <c r="N293" i="1" s="1"/>
  <c r="N613" i="1" a="1"/>
  <c r="N613" i="1" s="1"/>
  <c r="N512" i="1" a="1"/>
  <c r="N512" i="1" s="1"/>
  <c r="N328" i="1" a="1"/>
  <c r="N328" i="1" s="1"/>
  <c r="N524" i="1" a="1"/>
  <c r="N524" i="1" s="1"/>
  <c r="N607" i="1" a="1"/>
  <c r="N607" i="1" s="1"/>
  <c r="N476" i="1" a="1"/>
  <c r="N476" i="1" s="1"/>
  <c r="N497" i="1" a="1"/>
  <c r="N497" i="1" s="1"/>
  <c r="N277" i="1" a="1"/>
  <c r="N277" i="1" s="1"/>
  <c r="N228" i="1" a="1"/>
  <c r="N228" i="1" s="1"/>
  <c r="N489" i="1" a="1"/>
  <c r="N489" i="1" s="1"/>
  <c r="N242" i="1" a="1"/>
  <c r="N242" i="1" s="1"/>
  <c r="N172" i="1" a="1"/>
  <c r="N172" i="1" s="1"/>
  <c r="N216" i="1" a="1"/>
  <c r="N216" i="1" s="1"/>
  <c r="N276" i="1" a="1"/>
  <c r="N276" i="1" s="1"/>
  <c r="N226" i="1" a="1"/>
  <c r="N226" i="1" s="1"/>
  <c r="N98" i="1" a="1"/>
  <c r="N98" i="1" s="1"/>
  <c r="N836" i="1" a="1"/>
  <c r="N836" i="1" s="1"/>
  <c r="N764" i="1" a="1"/>
  <c r="N764" i="1" s="1"/>
  <c r="N1000" i="1" a="1"/>
  <c r="N1000" i="1" s="1"/>
  <c r="N804" i="1" a="1"/>
  <c r="N804" i="1" s="1"/>
  <c r="N853" i="1" a="1"/>
  <c r="N853" i="1" s="1"/>
  <c r="N899" i="1" a="1"/>
  <c r="N899" i="1" s="1"/>
  <c r="N390" i="1" a="1"/>
  <c r="N390" i="1" s="1"/>
  <c r="N860" i="1" a="1"/>
  <c r="N860" i="1" s="1"/>
  <c r="N300" i="1" a="1"/>
  <c r="N300" i="1" s="1"/>
  <c r="N1025" i="1" a="1"/>
  <c r="N1025" i="1" s="1"/>
  <c r="N348" i="1" a="1"/>
  <c r="N348" i="1" s="1"/>
  <c r="N793" i="1" a="1"/>
  <c r="N793" i="1" s="1"/>
  <c r="N341" i="1" a="1"/>
  <c r="N341" i="1" s="1"/>
  <c r="N841" i="1" a="1"/>
  <c r="N841" i="1" s="1"/>
  <c r="N326" i="1" a="1"/>
  <c r="N326" i="1" s="1"/>
  <c r="N770" i="1" a="1"/>
  <c r="N770" i="1" s="1"/>
  <c r="N482" i="1" a="1"/>
  <c r="N482" i="1" s="1"/>
  <c r="N292" i="1" a="1"/>
  <c r="N292" i="1" s="1"/>
  <c r="N462" i="1" a="1"/>
  <c r="N462" i="1" s="1"/>
  <c r="N57" i="1" a="1"/>
  <c r="N57" i="1" s="1"/>
  <c r="N365" i="1" a="1"/>
  <c r="N365" i="1" s="1"/>
  <c r="N782" i="1" a="1"/>
  <c r="N782" i="1" s="1"/>
  <c r="N612" i="1" a="1"/>
  <c r="N612" i="1" s="1"/>
  <c r="N576" i="1" a="1"/>
  <c r="N576" i="1" s="1"/>
  <c r="N600" i="1" a="1"/>
  <c r="N600" i="1" s="1"/>
  <c r="N556" i="1" a="1"/>
  <c r="N556" i="1" s="1"/>
  <c r="N585" i="1" a="1"/>
  <c r="N585" i="1" s="1"/>
  <c r="N587" i="1" a="1"/>
  <c r="N587" i="1" s="1"/>
  <c r="N549" i="1" a="1"/>
  <c r="N549" i="1" s="1"/>
  <c r="N580" i="1" a="1"/>
  <c r="N580" i="1" s="1"/>
  <c r="N636" i="1" a="1"/>
  <c r="N636" i="1" s="1"/>
  <c r="N604" i="1" a="1"/>
  <c r="N604" i="1" s="1"/>
  <c r="N560" i="1" a="1"/>
  <c r="N560" i="1" s="1"/>
  <c r="N571" i="1" a="1"/>
  <c r="N571" i="1" s="1"/>
  <c r="N591" i="1" a="1"/>
  <c r="N591" i="1" s="1"/>
  <c r="N618" i="1" a="1"/>
  <c r="N618" i="1" s="1"/>
  <c r="N577" i="1" a="1"/>
  <c r="N577" i="1" s="1"/>
  <c r="N539" i="1" a="1"/>
  <c r="N539" i="1" s="1"/>
  <c r="N223" i="1" a="1"/>
  <c r="N223" i="1" s="1"/>
  <c r="N619" i="1" a="1"/>
  <c r="N619" i="1" s="1"/>
  <c r="N499" i="1" a="1"/>
  <c r="N499" i="1" s="1"/>
  <c r="N490" i="1" a="1"/>
  <c r="N490" i="1" s="1"/>
  <c r="N234" i="1" a="1"/>
  <c r="N234" i="1" s="1"/>
  <c r="N493" i="1" a="1"/>
  <c r="N493" i="1" s="1"/>
  <c r="N472" i="1" a="1"/>
  <c r="N472" i="1" s="1"/>
  <c r="N410" i="1" a="1"/>
  <c r="N410" i="1" s="1"/>
  <c r="N525" i="1" a="1"/>
  <c r="N525" i="1" s="1"/>
  <c r="N400" i="1" a="1"/>
  <c r="N400" i="1" s="1"/>
  <c r="N338" i="1" a="1"/>
  <c r="N338" i="1" s="1"/>
  <c r="N271" i="1" a="1"/>
  <c r="N271" i="1" s="1"/>
  <c r="N507" i="1" a="1"/>
  <c r="N507" i="1" s="1"/>
  <c r="N475" i="1" a="1"/>
  <c r="N475" i="1" s="1"/>
  <c r="N270" i="1" a="1"/>
  <c r="N270" i="1" s="1"/>
  <c r="N303" i="1" a="1"/>
  <c r="N303" i="1" s="1"/>
  <c r="N287" i="1" a="1"/>
  <c r="N287" i="1" s="1"/>
  <c r="N403" i="1" a="1"/>
  <c r="N403" i="1" s="1"/>
  <c r="N371" i="1" a="1"/>
  <c r="N371" i="1" s="1"/>
  <c r="N339" i="1" a="1"/>
  <c r="N339" i="1" s="1"/>
  <c r="N263" i="1" a="1"/>
  <c r="N263" i="1" s="1"/>
  <c r="N262" i="1" a="1"/>
  <c r="N262" i="1" s="1"/>
  <c r="N241" i="1" a="1"/>
  <c r="N241" i="1" s="1"/>
  <c r="N214" i="1" a="1"/>
  <c r="N214" i="1" s="1"/>
  <c r="N102" i="1" a="1"/>
  <c r="N102" i="1" s="1"/>
  <c r="N105" i="1" a="1"/>
  <c r="N105" i="1" s="1"/>
  <c r="N60" i="1" a="1"/>
  <c r="N60" i="1" s="1"/>
  <c r="N761" i="1" a="1"/>
  <c r="N761" i="1" s="1"/>
  <c r="N779" i="1" a="1"/>
  <c r="N779" i="1" s="1"/>
  <c r="N786" i="1" a="1"/>
  <c r="N786" i="1" s="1"/>
  <c r="N848" i="1" a="1"/>
  <c r="N848" i="1" s="1"/>
  <c r="N791" i="1" a="1"/>
  <c r="N791" i="1" s="1"/>
  <c r="N917" i="1" a="1"/>
  <c r="N917" i="1" s="1"/>
  <c r="N7" i="1" a="1"/>
  <c r="N7" i="1" s="1"/>
  <c r="N818" i="1" a="1"/>
  <c r="N818" i="1" s="1"/>
  <c r="N880" i="1" a="1"/>
  <c r="N880" i="1" s="1"/>
  <c r="N903" i="1" a="1"/>
  <c r="N903" i="1" s="1"/>
  <c r="N928" i="1" a="1"/>
  <c r="N928" i="1" s="1"/>
  <c r="N1007" i="1" a="1"/>
  <c r="N1007" i="1" s="1"/>
  <c r="N900" i="1" a="1"/>
  <c r="N900" i="1" s="1"/>
  <c r="N781" i="1" a="1"/>
  <c r="N781" i="1" s="1"/>
  <c r="N794" i="1" a="1"/>
  <c r="N794" i="1" s="1"/>
  <c r="N778" i="1" a="1"/>
  <c r="N778" i="1" s="1"/>
  <c r="N884" i="1" a="1"/>
  <c r="N884" i="1" s="1"/>
  <c r="N806" i="1" a="1"/>
  <c r="N806" i="1" s="1"/>
  <c r="N867" i="1" a="1"/>
  <c r="N867" i="1" s="1"/>
  <c r="N902" i="1" a="1"/>
  <c r="N902" i="1" s="1"/>
  <c r="N973" i="1" a="1"/>
  <c r="N973" i="1" s="1"/>
  <c r="N1019" i="1" a="1"/>
  <c r="N1019" i="1" s="1"/>
  <c r="N909" i="1" a="1"/>
  <c r="N909" i="1" s="1"/>
  <c r="N970" i="1" a="1"/>
  <c r="N970" i="1" s="1"/>
  <c r="N974" i="1" a="1"/>
  <c r="N974" i="1" s="1"/>
  <c r="N891" i="1" a="1"/>
  <c r="N891" i="1" s="1"/>
  <c r="N374" i="1" a="1"/>
  <c r="N374" i="1" s="1"/>
  <c r="N866" i="1" a="1"/>
  <c r="N866" i="1" s="1"/>
  <c r="N290" i="1" a="1"/>
  <c r="N290" i="1" s="1"/>
  <c r="N526" i="1" a="1"/>
  <c r="N526" i="1" s="1"/>
  <c r="N334" i="1" a="1"/>
  <c r="N334" i="1" s="1"/>
  <c r="N807" i="1" a="1"/>
  <c r="N807" i="1" s="1"/>
  <c r="N304" i="1" a="1"/>
  <c r="N304" i="1" s="1"/>
  <c r="N852" i="1" a="1"/>
  <c r="N852" i="1" s="1"/>
  <c r="N314" i="1" a="1"/>
  <c r="N314" i="1" s="1"/>
  <c r="N819" i="1" a="1"/>
  <c r="N819" i="1" s="1"/>
  <c r="N470" i="1" a="1"/>
  <c r="N470" i="1" s="1"/>
  <c r="N278" i="1" a="1"/>
  <c r="N278" i="1" s="1"/>
  <c r="N388" i="1" a="1"/>
  <c r="N388" i="1" s="1"/>
  <c r="N795" i="1" a="1"/>
  <c r="N795" i="1" s="1"/>
  <c r="N349" i="1" a="1"/>
  <c r="N349" i="1" s="1"/>
  <c r="N904" i="1" a="1"/>
  <c r="N904" i="1" s="1"/>
  <c r="N392" i="1" a="1"/>
  <c r="N392" i="1" s="1"/>
  <c r="N622" i="1" a="1"/>
  <c r="N622" i="1" s="1"/>
  <c r="N330" i="1" a="1"/>
  <c r="N330" i="1" s="1"/>
  <c r="N533" i="1" a="1"/>
  <c r="N533" i="1" s="1"/>
  <c r="N336" i="1" a="1"/>
  <c r="N336" i="1" s="1"/>
  <c r="N594" i="1" a="1"/>
  <c r="N594" i="1" s="1"/>
  <c r="N578" i="1" a="1"/>
  <c r="N578" i="1" s="1"/>
  <c r="N562" i="1" a="1"/>
  <c r="N562" i="1" s="1"/>
  <c r="N546" i="1" a="1"/>
  <c r="N546" i="1" s="1"/>
  <c r="N516" i="1" a="1"/>
  <c r="N516" i="1" s="1"/>
  <c r="N394" i="1" a="1"/>
  <c r="N394" i="1" s="1"/>
  <c r="N521" i="1" a="1"/>
  <c r="N521" i="1" s="1"/>
  <c r="N532" i="1" a="1"/>
  <c r="N532" i="1" s="1"/>
  <c r="N505" i="1" a="1"/>
  <c r="N505" i="1" s="1"/>
  <c r="N384" i="1" a="1"/>
  <c r="N384" i="1" s="1"/>
  <c r="N317" i="1" a="1"/>
  <c r="N317" i="1" s="1"/>
  <c r="N631" i="1" a="1"/>
  <c r="N631" i="1" s="1"/>
  <c r="N599" i="1" a="1"/>
  <c r="N599" i="1" s="1"/>
  <c r="N460" i="1" a="1"/>
  <c r="N460" i="1" s="1"/>
  <c r="N273" i="1" a="1"/>
  <c r="N273" i="1" s="1"/>
  <c r="N215" i="1" a="1"/>
  <c r="N215" i="1" s="1"/>
  <c r="N473" i="1" a="1"/>
  <c r="N473" i="1" s="1"/>
  <c r="N272" i="1" a="1"/>
  <c r="N272" i="1" s="1"/>
  <c r="N91" i="1" a="1"/>
  <c r="N91" i="1" s="1"/>
  <c r="N254" i="1" a="1"/>
  <c r="N254" i="1" s="1"/>
  <c r="N59" i="1" a="1"/>
  <c r="N59" i="1" s="1"/>
  <c r="N796" i="1" a="1"/>
  <c r="N796" i="1" s="1"/>
  <c r="N759" i="1" a="1"/>
  <c r="N759" i="1" s="1"/>
  <c r="N865" i="1" a="1"/>
  <c r="N865" i="1" s="1"/>
  <c r="N911" i="1" a="1"/>
  <c r="N911" i="1" s="1"/>
  <c r="N812" i="1" a="1"/>
  <c r="N812" i="1" s="1"/>
  <c r="N861" i="1" a="1"/>
  <c r="N861" i="1" s="1"/>
  <c r="N809" i="1" a="1"/>
  <c r="N809" i="1" s="1"/>
  <c r="N901" i="1" a="1"/>
  <c r="N901" i="1" s="1"/>
  <c r="N813" i="1" a="1"/>
  <c r="N813" i="1" s="1"/>
  <c r="N906" i="1" a="1"/>
  <c r="N906" i="1" s="1"/>
  <c r="N854" i="1" a="1"/>
  <c r="N854" i="1" s="1"/>
  <c r="N983" i="1" a="1"/>
  <c r="N983" i="1" s="1"/>
  <c r="N1013" i="1" a="1"/>
  <c r="N1013" i="1" s="1"/>
  <c r="N358" i="1" a="1"/>
  <c r="N358" i="1" s="1"/>
  <c r="N932" i="1" a="1"/>
  <c r="N932" i="1" s="1"/>
  <c r="N256" i="1" a="1"/>
  <c r="N256" i="1" s="1"/>
  <c r="N518" i="1" a="1"/>
  <c r="N518" i="1" s="1"/>
  <c r="N324" i="1" a="1"/>
  <c r="N324" i="1" s="1"/>
  <c r="N864" i="1" a="1"/>
  <c r="N864" i="1" s="1"/>
  <c r="N284" i="1" a="1"/>
  <c r="N284" i="1" s="1"/>
  <c r="N924" i="1" a="1"/>
  <c r="N924" i="1" s="1"/>
  <c r="N298" i="1" a="1"/>
  <c r="N298" i="1" s="1"/>
  <c r="N837" i="1" a="1"/>
  <c r="N837" i="1" s="1"/>
  <c r="N466" i="1" a="1"/>
  <c r="N466" i="1" s="1"/>
  <c r="N95" i="1" a="1"/>
  <c r="N95" i="1" s="1"/>
  <c r="N372" i="1" a="1"/>
  <c r="N372" i="1" s="1"/>
  <c r="N833" i="1" a="1"/>
  <c r="N833" i="1" s="1"/>
  <c r="N325" i="1" a="1"/>
  <c r="N325" i="1" s="1"/>
  <c r="N908" i="1" a="1"/>
  <c r="N908" i="1" s="1"/>
  <c r="N633" i="1" a="1"/>
  <c r="N633" i="1" s="1"/>
  <c r="N601" i="1" a="1"/>
  <c r="N601" i="1" s="1"/>
  <c r="N563" i="1" a="1"/>
  <c r="N563" i="1" s="1"/>
  <c r="N588" i="1" a="1"/>
  <c r="N588" i="1" s="1"/>
  <c r="N543" i="1" a="1"/>
  <c r="N543" i="1" s="1"/>
  <c r="N535" i="1" a="1"/>
  <c r="N535" i="1" s="1"/>
  <c r="N581" i="1" a="1"/>
  <c r="N581" i="1" s="1"/>
  <c r="N626" i="1" a="1"/>
  <c r="N626" i="1" s="1"/>
  <c r="N567" i="1" a="1"/>
  <c r="N567" i="1" s="1"/>
  <c r="N625" i="1" a="1"/>
  <c r="N625" i="1" s="1"/>
  <c r="N592" i="1" a="1"/>
  <c r="N592" i="1" s="1"/>
  <c r="N547" i="1" a="1"/>
  <c r="N547" i="1" s="1"/>
  <c r="N565" i="1" a="1"/>
  <c r="N565" i="1" s="1"/>
  <c r="N559" i="1" a="1"/>
  <c r="N559" i="1" s="1"/>
  <c r="N602" i="1" a="1"/>
  <c r="N602" i="1" s="1"/>
  <c r="N564" i="1" a="1"/>
  <c r="N564" i="1" s="1"/>
  <c r="N174" i="1" a="1"/>
  <c r="N174" i="1" s="1"/>
  <c r="N611" i="1" a="1"/>
  <c r="N611" i="1" s="1"/>
  <c r="N474" i="1" a="1"/>
  <c r="N474" i="1" s="1"/>
  <c r="N515" i="1" a="1"/>
  <c r="N515" i="1" s="1"/>
  <c r="N488" i="1" a="1"/>
  <c r="N488" i="1" s="1"/>
  <c r="N465" i="1" a="1"/>
  <c r="N465" i="1" s="1"/>
  <c r="N321" i="1" a="1"/>
  <c r="N321" i="1" s="1"/>
  <c r="N511" i="1" a="1"/>
  <c r="N511" i="1" s="1"/>
  <c r="N386" i="1" a="1"/>
  <c r="N386" i="1" s="1"/>
  <c r="N320" i="1" a="1"/>
  <c r="N320" i="1" s="1"/>
  <c r="N500" i="1" a="1"/>
  <c r="N500" i="1" s="1"/>
  <c r="N471" i="1" a="1"/>
  <c r="N471" i="1" s="1"/>
  <c r="N267" i="1" a="1"/>
  <c r="N267" i="1" s="1"/>
  <c r="N415" i="1" a="1"/>
  <c r="N415" i="1" s="1"/>
  <c r="N315" i="1" a="1"/>
  <c r="N315" i="1" s="1"/>
  <c r="N299" i="1" a="1"/>
  <c r="N299" i="1" s="1"/>
  <c r="N283" i="1" a="1"/>
  <c r="N283" i="1" s="1"/>
  <c r="N232" i="1" a="1"/>
  <c r="N232" i="1" s="1"/>
  <c r="N395" i="1" a="1"/>
  <c r="N395" i="1" s="1"/>
  <c r="N363" i="1" a="1"/>
  <c r="N363" i="1" s="1"/>
  <c r="N331" i="1" a="1"/>
  <c r="N331" i="1" s="1"/>
  <c r="N255" i="1" a="1"/>
  <c r="N255" i="1" s="1"/>
  <c r="N253" i="1" a="1"/>
  <c r="N253" i="1" s="1"/>
  <c r="N173" i="1" a="1"/>
  <c r="N173" i="1" s="1"/>
  <c r="N251" i="1" a="1"/>
  <c r="N251" i="1" s="1"/>
  <c r="N202" i="1" a="1"/>
  <c r="N202" i="1" s="1"/>
  <c r="N56" i="1" a="1"/>
  <c r="N56" i="1" s="1"/>
  <c r="N788" i="1" a="1"/>
  <c r="N788" i="1" s="1"/>
  <c r="N783" i="1" a="1"/>
  <c r="N783" i="1" s="1"/>
  <c r="N842" i="1" a="1"/>
  <c r="N842" i="1" s="1"/>
  <c r="N1026" i="1" a="1"/>
  <c r="N1026" i="1" s="1"/>
  <c r="N883" i="1" a="1"/>
  <c r="N883" i="1" s="1"/>
  <c r="N851" i="1" a="1"/>
  <c r="N851" i="1" s="1"/>
  <c r="N798" i="1" a="1"/>
  <c r="N798" i="1" s="1"/>
  <c r="N766" i="1" a="1"/>
  <c r="N766" i="1" s="1"/>
  <c r="N894" i="1" a="1"/>
  <c r="N894" i="1" s="1"/>
  <c r="N834" i="1" a="1"/>
  <c r="N834" i="1" s="1"/>
  <c r="N885" i="1" a="1"/>
  <c r="N885" i="1" s="1"/>
  <c r="N907" i="1" a="1"/>
  <c r="N907" i="1" s="1"/>
  <c r="N913" i="1" a="1"/>
  <c r="N913" i="1" s="1"/>
  <c r="N342" i="1" a="1"/>
  <c r="N342" i="1" s="1"/>
  <c r="N530" i="1" a="1"/>
  <c r="N530" i="1" s="1"/>
  <c r="N17" i="1" a="1"/>
  <c r="N17" i="1" s="1"/>
  <c r="N514" i="1" a="1"/>
  <c r="N514" i="1" s="1"/>
  <c r="N310" i="1" a="1"/>
  <c r="N310" i="1" s="1"/>
  <c r="N522" i="1" a="1"/>
  <c r="N522" i="1" s="1"/>
  <c r="N264" i="1" a="1"/>
  <c r="N264" i="1" s="1"/>
  <c r="N1001" i="1" a="1"/>
  <c r="N1001" i="1" s="1"/>
  <c r="N288" i="1" a="1"/>
  <c r="N288" i="1" s="1"/>
  <c r="N859" i="1" a="1"/>
  <c r="N859" i="1" s="1"/>
  <c r="N412" i="1" a="1"/>
  <c r="N412" i="1" s="1"/>
  <c r="N758" i="1" a="1"/>
  <c r="N758" i="1" s="1"/>
  <c r="N356" i="1" a="1"/>
  <c r="N356" i="1" s="1"/>
  <c r="N856" i="1" a="1"/>
  <c r="N856" i="1" s="1"/>
  <c r="N312" i="1" a="1"/>
  <c r="N312" i="1" s="1"/>
  <c r="N479" i="1" a="1"/>
  <c r="N479" i="1" s="1"/>
  <c r="N337" i="1" a="1"/>
  <c r="N337" i="1" s="1"/>
  <c r="N520" i="1" a="1"/>
  <c r="N520" i="1" s="1"/>
  <c r="N378" i="1" a="1"/>
  <c r="N378" i="1" s="1"/>
  <c r="N322" i="1" a="1"/>
  <c r="N322" i="1" s="1"/>
  <c r="N590" i="1" a="1"/>
  <c r="N590" i="1" s="1"/>
  <c r="N574" i="1" a="1"/>
  <c r="N574" i="1" s="1"/>
  <c r="N558" i="1" a="1"/>
  <c r="N558" i="1" s="1"/>
  <c r="N542" i="1" a="1"/>
  <c r="N542" i="1" s="1"/>
  <c r="G22" i="4" s="1" a="1"/>
  <c r="G22" i="4" s="1"/>
  <c r="N637" i="1" a="1"/>
  <c r="N637" i="1" s="1"/>
  <c r="N509" i="1" a="1"/>
  <c r="N509" i="1" s="1"/>
  <c r="N329" i="1" a="1"/>
  <c r="N329" i="1" s="1"/>
  <c r="N179" i="1" a="1"/>
  <c r="N179" i="1" s="1"/>
  <c r="N529" i="1" a="1"/>
  <c r="N529" i="1" s="1"/>
  <c r="N485" i="1" a="1"/>
  <c r="N485" i="1" s="1"/>
  <c r="N368" i="1" a="1"/>
  <c r="N368" i="1" s="1"/>
  <c r="N301" i="1" a="1"/>
  <c r="N301" i="1" s="1"/>
  <c r="N623" i="1" a="1"/>
  <c r="N623" i="1" s="1"/>
  <c r="N407" i="1" a="1"/>
  <c r="N407" i="1" s="1"/>
  <c r="N266" i="1" a="1"/>
  <c r="N266" i="1" s="1"/>
  <c r="N269" i="1" a="1"/>
  <c r="N269" i="1" s="1"/>
  <c r="N250" i="1" a="1"/>
  <c r="N250" i="1" s="1"/>
  <c r="N259" i="1" a="1"/>
  <c r="N259" i="1" s="1"/>
  <c r="N55" i="1" a="1"/>
  <c r="N55" i="1" s="1"/>
  <c r="N84" i="1" a="1"/>
  <c r="N84" i="1" s="1"/>
  <c r="N118" i="1" a="1"/>
  <c r="N118" i="1" s="1"/>
  <c r="N801" i="1" a="1"/>
  <c r="N801" i="1" s="1"/>
  <c r="N771" i="1" a="1"/>
  <c r="N771" i="1" s="1"/>
  <c r="N881" i="1" a="1"/>
  <c r="N881" i="1" s="1"/>
  <c r="N929" i="1" a="1"/>
  <c r="N929" i="1" s="1"/>
  <c r="N839" i="1" a="1"/>
  <c r="N839" i="1" s="1"/>
  <c r="N816" i="1" a="1"/>
  <c r="N816" i="1" s="1"/>
  <c r="N914" i="1" a="1"/>
  <c r="N914" i="1" s="1"/>
  <c r="N820" i="1" a="1"/>
  <c r="N820" i="1" s="1"/>
  <c r="N919" i="1" a="1"/>
  <c r="N919" i="1" s="1"/>
  <c r="N977" i="1" a="1"/>
  <c r="N977" i="1" s="1"/>
  <c r="N857" i="1" a="1"/>
  <c r="N857" i="1" s="1"/>
  <c r="N918" i="1" a="1"/>
  <c r="N918" i="1" s="1"/>
  <c r="N982" i="1" a="1"/>
  <c r="N982" i="1" s="1"/>
  <c r="N843" i="1" a="1"/>
  <c r="N843" i="1" s="1"/>
  <c r="N895" i="1" a="1"/>
  <c r="N895" i="1" s="1"/>
  <c r="N817" i="1" a="1"/>
  <c r="N817" i="1" s="1"/>
  <c r="N875" i="1" a="1"/>
  <c r="N875" i="1" s="1"/>
  <c r="N915" i="1" a="1"/>
  <c r="N915" i="1" s="1"/>
  <c r="N1012" i="1" a="1"/>
  <c r="N1012" i="1" s="1"/>
  <c r="N978" i="1" a="1"/>
  <c r="N978" i="1" s="1"/>
  <c r="N893" i="1" a="1"/>
  <c r="N893" i="1" s="1"/>
  <c r="N981" i="1" a="1"/>
  <c r="N981" i="1" s="1"/>
  <c r="N972" i="1" a="1"/>
  <c r="N972" i="1" s="1"/>
  <c r="N773" i="1" a="1"/>
  <c r="N773" i="1" s="1"/>
  <c r="N805" i="1" a="1"/>
  <c r="N805" i="1" s="1"/>
  <c r="N877" i="1" a="1"/>
  <c r="N877" i="1" s="1"/>
  <c r="N1021" i="1" a="1"/>
  <c r="N1021" i="1" s="1"/>
  <c r="N874" i="1" a="1"/>
  <c r="N874" i="1" s="1"/>
  <c r="N939" i="1" a="1"/>
  <c r="N939" i="1" s="1"/>
  <c r="N821" i="1" a="1"/>
  <c r="N821" i="1" s="1"/>
  <c r="N872" i="1" a="1"/>
  <c r="N872" i="1" s="1"/>
  <c r="N927" i="1" a="1"/>
  <c r="N927" i="1" s="1"/>
  <c r="N910" i="1" a="1"/>
  <c r="N910" i="1" s="1"/>
  <c r="N1005" i="1" a="1"/>
  <c r="N1005" i="1" s="1"/>
  <c r="N976" i="1" a="1"/>
  <c r="N976" i="1" s="1"/>
  <c r="N1011" i="1" a="1"/>
  <c r="N1011" i="1" s="1"/>
  <c r="N1023" i="1" a="1"/>
  <c r="N1023" i="1" s="1"/>
  <c r="N1015" i="1" a="1"/>
  <c r="N1015" i="1" s="1"/>
  <c r="N889" i="1" a="1"/>
  <c r="N889" i="1" s="1"/>
  <c r="N879" i="1" a="1"/>
  <c r="N879" i="1" s="1"/>
  <c r="N1008" i="1" a="1"/>
  <c r="N1008" i="1" s="1"/>
  <c r="N870" i="1" a="1"/>
  <c r="N870" i="1" s="1"/>
  <c r="N984" i="1" a="1"/>
  <c r="N984" i="1" s="1"/>
  <c r="N921" i="1" a="1"/>
  <c r="N921" i="1" s="1"/>
  <c r="N887" i="1" a="1"/>
  <c r="N887" i="1" s="1"/>
  <c r="N905" i="1" a="1"/>
  <c r="N905" i="1" s="1"/>
  <c r="N971" i="1" a="1"/>
  <c r="N971" i="1" s="1"/>
  <c r="N923" i="1" a="1"/>
  <c r="N923" i="1" s="1"/>
  <c r="N896" i="1" a="1"/>
  <c r="N896" i="1" s="1"/>
  <c r="N780" i="1" a="1"/>
  <c r="N780" i="1" s="1"/>
  <c r="N897" i="1" a="1"/>
  <c r="N897" i="1" s="1"/>
  <c r="N1004" i="1" a="1"/>
  <c r="N1004" i="1" s="1"/>
  <c r="N1009" i="1" a="1"/>
  <c r="N1009" i="1" s="1"/>
  <c r="N878" i="1" a="1"/>
  <c r="N878" i="1" s="1"/>
  <c r="N1014" i="1" a="1"/>
  <c r="N1014" i="1" s="1"/>
  <c r="N838" i="1" a="1"/>
  <c r="N838" i="1" s="1"/>
  <c r="N858" i="1" a="1"/>
  <c r="N858" i="1" s="1"/>
  <c r="N965" i="1" a="1"/>
  <c r="N965" i="1" s="1"/>
  <c r="N799" i="1" a="1"/>
  <c r="N799" i="1" s="1"/>
  <c r="N840" i="1" a="1"/>
  <c r="N840" i="1" s="1"/>
  <c r="N966" i="1" a="1"/>
  <c r="N966" i="1" s="1"/>
  <c r="N979" i="1" a="1"/>
  <c r="N979" i="1" s="1"/>
  <c r="N925" i="1" a="1"/>
  <c r="N925" i="1" s="1"/>
  <c r="N975" i="1" a="1"/>
  <c r="N975" i="1" s="1"/>
  <c r="N999" i="1" a="1"/>
  <c r="N999" i="1" s="1"/>
  <c r="N797" i="1" a="1"/>
  <c r="N797" i="1" s="1"/>
  <c r="N967" i="1" a="1"/>
  <c r="N967" i="1" s="1"/>
  <c r="N1002" i="1" a="1"/>
  <c r="N1002" i="1" s="1"/>
  <c r="N1006" i="1" a="1"/>
  <c r="N1006" i="1" s="1"/>
  <c r="Q1" i="3"/>
  <c r="P1" i="3"/>
  <c r="O1" i="3"/>
  <c r="N1" i="3"/>
  <c r="M1" i="3"/>
  <c r="L1" i="3"/>
  <c r="K1" i="3"/>
  <c r="J1" i="3"/>
  <c r="I1" i="3"/>
  <c r="H1" i="3"/>
  <c r="F12" i="3" l="1"/>
  <c r="F4" i="3"/>
  <c r="F5" i="3"/>
  <c r="F6" i="3"/>
  <c r="F7" i="3"/>
  <c r="F8" i="3"/>
  <c r="F9" i="3"/>
  <c r="F10" i="3"/>
  <c r="F11" i="3"/>
  <c r="F3" i="3"/>
  <c r="D8" i="2"/>
  <c r="D6" i="2"/>
  <c r="D4" i="2"/>
  <c r="D3" i="2"/>
  <c r="D2" i="2"/>
  <c r="C8" i="2"/>
  <c r="C6" i="2"/>
  <c r="C4" i="2"/>
  <c r="C3" i="2"/>
  <c r="C2" i="2"/>
  <c r="B4" i="3" l="1" a="1"/>
  <c r="B4" i="3" s="1"/>
  <c r="D4" i="3" s="1" a="1"/>
  <c r="D4" i="3" s="1"/>
  <c r="B9" i="3" a="1"/>
  <c r="B9" i="3" s="1"/>
  <c r="C9" i="3" s="1" a="1"/>
  <c r="C9" i="3" s="1"/>
  <c r="B11" i="3" a="1"/>
  <c r="B11" i="3" s="1"/>
  <c r="A11" i="3" s="1" a="1"/>
  <c r="A11" i="3" s="1"/>
  <c r="B10" i="3" a="1"/>
  <c r="B10" i="3" s="1"/>
  <c r="C10" i="3" s="1" a="1"/>
  <c r="C10" i="3" s="1"/>
  <c r="B7" i="3" a="1"/>
  <c r="B7" i="3" s="1"/>
  <c r="A7" i="3" s="1" a="1"/>
  <c r="A7" i="3" s="1"/>
  <c r="B6" i="3" a="1"/>
  <c r="B6" i="3" s="1"/>
  <c r="D6" i="3" s="1" a="1"/>
  <c r="D6" i="3" s="1"/>
  <c r="B5" i="3" a="1"/>
  <c r="B5" i="3" s="1"/>
  <c r="E5" i="3" s="1" a="1"/>
  <c r="E5" i="3" s="1"/>
  <c r="B3" i="3" a="1"/>
  <c r="B3" i="3" s="1"/>
  <c r="C3" i="3" s="1" a="1"/>
  <c r="C3" i="3" s="1"/>
  <c r="B12" i="3" a="1"/>
  <c r="B12" i="3" s="1"/>
  <c r="E12" i="3" s="1" a="1"/>
  <c r="E12" i="3" s="1"/>
  <c r="B8" i="3" a="1"/>
  <c r="B8" i="3" s="1"/>
  <c r="I22" i="4" l="1" a="1"/>
  <c r="I22" i="4" s="1"/>
  <c r="C4" i="3" a="1"/>
  <c r="C4" i="3" s="1"/>
  <c r="E4" i="3" a="1"/>
  <c r="E4" i="3" s="1"/>
  <c r="A4" i="3" a="1"/>
  <c r="A4" i="3" s="1"/>
  <c r="A9" i="3" a="1"/>
  <c r="A9" i="3" s="1"/>
  <c r="D9" i="3" a="1"/>
  <c r="D9" i="3" s="1"/>
  <c r="E9" i="3" a="1"/>
  <c r="E9" i="3" s="1"/>
  <c r="C11" i="3" a="1"/>
  <c r="C11" i="3" s="1"/>
  <c r="E11" i="3" a="1"/>
  <c r="E11" i="3" s="1"/>
  <c r="D11" i="3" a="1"/>
  <c r="D11" i="3" s="1"/>
  <c r="C7" i="3" a="1"/>
  <c r="C7" i="3" s="1"/>
  <c r="E7" i="3" a="1"/>
  <c r="E7" i="3" s="1"/>
  <c r="D7" i="3" a="1"/>
  <c r="D7" i="3" s="1"/>
  <c r="A5" i="3" a="1"/>
  <c r="A5" i="3" s="1"/>
  <c r="D5" i="3" a="1"/>
  <c r="D5" i="3" s="1"/>
  <c r="A10" i="3" a="1"/>
  <c r="A10" i="3" s="1"/>
  <c r="D10" i="3" a="1"/>
  <c r="D10" i="3" s="1"/>
  <c r="C5" i="3" a="1"/>
  <c r="C5" i="3" s="1"/>
  <c r="E10" i="3" a="1"/>
  <c r="E10" i="3" s="1"/>
  <c r="E6" i="3" a="1"/>
  <c r="E6" i="3" s="1"/>
  <c r="A6" i="3" a="1"/>
  <c r="A6" i="3" s="1"/>
  <c r="C6" i="3" a="1"/>
  <c r="C6" i="3" s="1"/>
  <c r="D3" i="3" a="1"/>
  <c r="D3" i="3" s="1"/>
  <c r="A12" i="3" a="1"/>
  <c r="A12" i="3" s="1"/>
  <c r="C12" i="3" a="1"/>
  <c r="C12" i="3" s="1"/>
  <c r="D12" i="3" a="1"/>
  <c r="D12" i="3" s="1"/>
  <c r="A3" i="3" a="1"/>
  <c r="A3" i="3" s="1"/>
  <c r="E3" i="3" a="1"/>
  <c r="E3" i="3" s="1"/>
  <c r="D8" i="3" a="1"/>
  <c r="D8" i="3" s="1"/>
  <c r="C8" i="3" a="1"/>
  <c r="C8" i="3" s="1"/>
  <c r="E8" i="3" a="1"/>
  <c r="E8" i="3" s="1"/>
  <c r="A8" i="3" a="1"/>
  <c r="A8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<sst xmlns="http://schemas.openxmlformats.org/spreadsheetml/2006/main" count="9476" uniqueCount="1662">
  <si>
    <t>POSTNR</t>
  </si>
  <si>
    <t>POSTSTED</t>
  </si>
  <si>
    <t>POSTNR- OG STED</t>
  </si>
  <si>
    <t>BRUKSOMRÅDE</t>
  </si>
  <si>
    <t>BYDEL</t>
  </si>
  <si>
    <t>KOMMNR</t>
  </si>
  <si>
    <t>FYLKE</t>
  </si>
  <si>
    <t>Sakkyndig selskap</t>
  </si>
  <si>
    <t>Telefonnr</t>
  </si>
  <si>
    <t>E-post</t>
  </si>
  <si>
    <t>Oslo</t>
  </si>
  <si>
    <t>0001 OSLO</t>
  </si>
  <si>
    <t>Postbokser</t>
  </si>
  <si>
    <t>Sentrum</t>
  </si>
  <si>
    <t>0010 OSLO</t>
  </si>
  <si>
    <t>Gateadresser og Postbokser</t>
  </si>
  <si>
    <t>Gate-/veg-adresse</t>
  </si>
  <si>
    <t>0021 OSLO</t>
  </si>
  <si>
    <t>Frogner</t>
  </si>
  <si>
    <t>Alna</t>
  </si>
  <si>
    <t>0025 OSLO</t>
  </si>
  <si>
    <t>0026 OSLO</t>
  </si>
  <si>
    <t>0028 OSLO</t>
  </si>
  <si>
    <t>0030 OSLO</t>
  </si>
  <si>
    <t>0031 OSLO</t>
  </si>
  <si>
    <t>0032 OSLO</t>
  </si>
  <si>
    <t>0033 OSLO</t>
  </si>
  <si>
    <t>0034 OSLO</t>
  </si>
  <si>
    <t>0037 OSLO</t>
  </si>
  <si>
    <t>Flere bruksområde</t>
  </si>
  <si>
    <t>Sagene</t>
  </si>
  <si>
    <t>Stovner</t>
  </si>
  <si>
    <t>0913 OSLO</t>
  </si>
  <si>
    <t>0048 OSLO</t>
  </si>
  <si>
    <t>0050 OSLO</t>
  </si>
  <si>
    <t>0051 OSLO</t>
  </si>
  <si>
    <t>0055 OSLO</t>
  </si>
  <si>
    <t>0101 OSLO</t>
  </si>
  <si>
    <t>0102 OSLO</t>
  </si>
  <si>
    <t>0103 OSLO</t>
  </si>
  <si>
    <t>0104 OSLO</t>
  </si>
  <si>
    <t>0105 OSLO</t>
  </si>
  <si>
    <t>0106 OSLO</t>
  </si>
  <si>
    <t>0107 OSLO</t>
  </si>
  <si>
    <t>0109 OSLO</t>
  </si>
  <si>
    <t>0110 OSLO</t>
  </si>
  <si>
    <t>0111 OSLO</t>
  </si>
  <si>
    <t>0112 OSLO</t>
  </si>
  <si>
    <t>0113 OSLO</t>
  </si>
  <si>
    <t>0114 OSLO</t>
  </si>
  <si>
    <t>0115 OSLO</t>
  </si>
  <si>
    <t>0116 OSLO</t>
  </si>
  <si>
    <t>0117 OSLO</t>
  </si>
  <si>
    <t>0118 OSLO</t>
  </si>
  <si>
    <t>0119 OSLO</t>
  </si>
  <si>
    <t>0120 OSLO</t>
  </si>
  <si>
    <t>0121 OSLO</t>
  </si>
  <si>
    <t>0122 OSLO</t>
  </si>
  <si>
    <t>0123 OSLO</t>
  </si>
  <si>
    <t>0124 OSLO</t>
  </si>
  <si>
    <t>0125 OSLO</t>
  </si>
  <si>
    <t>0129 OSLO</t>
  </si>
  <si>
    <t>St.Hanshaugen</t>
  </si>
  <si>
    <t>0130 OSLO</t>
  </si>
  <si>
    <t>0131 OSLO</t>
  </si>
  <si>
    <t>0132 OSLO</t>
  </si>
  <si>
    <t>0133 OSLO</t>
  </si>
  <si>
    <t>Gamle Oslo</t>
  </si>
  <si>
    <t>0134 OSLO</t>
  </si>
  <si>
    <t>0135 OSLO</t>
  </si>
  <si>
    <t>0136 OSLO</t>
  </si>
  <si>
    <t>0138 OSLO</t>
  </si>
  <si>
    <t>Nordstrand</t>
  </si>
  <si>
    <t>0139 OSLO</t>
  </si>
  <si>
    <t>0150 OSLO</t>
  </si>
  <si>
    <t>0151 OSLO</t>
  </si>
  <si>
    <t>0152 OSLO</t>
  </si>
  <si>
    <t>0153 OSLO</t>
  </si>
  <si>
    <t>0154 OSLO</t>
  </si>
  <si>
    <t>0155 OSLO</t>
  </si>
  <si>
    <t>0157 OSLO</t>
  </si>
  <si>
    <t>0158 OSLO</t>
  </si>
  <si>
    <t>0159 OSLO</t>
  </si>
  <si>
    <t>0160 OSLO</t>
  </si>
  <si>
    <t>0161 OSLO</t>
  </si>
  <si>
    <t>0162 OSLO</t>
  </si>
  <si>
    <t>0164 OSLO</t>
  </si>
  <si>
    <t>0165 OSLO</t>
  </si>
  <si>
    <t>0166 OSLO</t>
  </si>
  <si>
    <t>0167 OSLO</t>
  </si>
  <si>
    <t>0168 OSLO</t>
  </si>
  <si>
    <t>0169 OSLO</t>
  </si>
  <si>
    <t>0170 OSLO</t>
  </si>
  <si>
    <t>0171 OSLO</t>
  </si>
  <si>
    <t>0172 OSLO</t>
  </si>
  <si>
    <t>0173 OSLO</t>
  </si>
  <si>
    <t>0174 OSLO</t>
  </si>
  <si>
    <t>0501 OSLO</t>
  </si>
  <si>
    <t>Grünerløkka</t>
  </si>
  <si>
    <t>0176 OSLO</t>
  </si>
  <si>
    <t>0177 OSLO</t>
  </si>
  <si>
    <t>0178 OSLO</t>
  </si>
  <si>
    <t>0179 OSLO</t>
  </si>
  <si>
    <t>0180 OSLO</t>
  </si>
  <si>
    <t>0181 OSLO</t>
  </si>
  <si>
    <t>0502 OSLO</t>
  </si>
  <si>
    <t>0183 OSLO</t>
  </si>
  <si>
    <t>0184 OSLO</t>
  </si>
  <si>
    <t>0185 OSLO</t>
  </si>
  <si>
    <t>0503 OSLO</t>
  </si>
  <si>
    <t>0187 OSLO</t>
  </si>
  <si>
    <t>0188 OSLO</t>
  </si>
  <si>
    <t>0190 OSLO</t>
  </si>
  <si>
    <t>0191 OSLO</t>
  </si>
  <si>
    <t>0192 OSLO</t>
  </si>
  <si>
    <t>0193 OSLO</t>
  </si>
  <si>
    <t>0194 OSLO</t>
  </si>
  <si>
    <t>0195 OSLO</t>
  </si>
  <si>
    <t>0196 OSLO</t>
  </si>
  <si>
    <t>0198 OSLO</t>
  </si>
  <si>
    <t>0201 OSLO</t>
  </si>
  <si>
    <t>0202 OSLO</t>
  </si>
  <si>
    <t>0203 OSLO</t>
  </si>
  <si>
    <t>0204 OSLO</t>
  </si>
  <si>
    <t>0207 OSLO</t>
  </si>
  <si>
    <t>0208 OSLO</t>
  </si>
  <si>
    <t>0211 OSLO</t>
  </si>
  <si>
    <t>0212 OSLO</t>
  </si>
  <si>
    <t>Ullern</t>
  </si>
  <si>
    <t>0213 OSLO</t>
  </si>
  <si>
    <t>0214 OSLO</t>
  </si>
  <si>
    <t>0215 OSLO</t>
  </si>
  <si>
    <t>0216 OSLO</t>
  </si>
  <si>
    <t>0217 OSLO</t>
  </si>
  <si>
    <t>0218 OSLO</t>
  </si>
  <si>
    <t>0230 OSLO</t>
  </si>
  <si>
    <t>0240 OSLO</t>
  </si>
  <si>
    <t>0247 OSLO</t>
  </si>
  <si>
    <t>0250 OSLO</t>
  </si>
  <si>
    <t>0251 OSLO</t>
  </si>
  <si>
    <t>0252 OSLO</t>
  </si>
  <si>
    <t>0253 OSLO</t>
  </si>
  <si>
    <t>0254 OSLO</t>
  </si>
  <si>
    <t>0255 OSLO</t>
  </si>
  <si>
    <t>0256 OSLO</t>
  </si>
  <si>
    <t>0257 OSLO</t>
  </si>
  <si>
    <t>0258 OSLO</t>
  </si>
  <si>
    <t>0259 OSLO</t>
  </si>
  <si>
    <t>0260 OSLO</t>
  </si>
  <si>
    <t>0262 OSLO</t>
  </si>
  <si>
    <t>0263 OSLO</t>
  </si>
  <si>
    <t>0264 OSLO</t>
  </si>
  <si>
    <t>0265 OSLO</t>
  </si>
  <si>
    <t>0266 OSLO</t>
  </si>
  <si>
    <t>0267 OSLO</t>
  </si>
  <si>
    <t>0268 OSLO</t>
  </si>
  <si>
    <t>0270 OSLO</t>
  </si>
  <si>
    <t>0271 OSLO</t>
  </si>
  <si>
    <t>0272 OSLO</t>
  </si>
  <si>
    <t>0273 OSLO</t>
  </si>
  <si>
    <t>0274 OSLO</t>
  </si>
  <si>
    <t>0275 OSLO</t>
  </si>
  <si>
    <t>0276 OSLO</t>
  </si>
  <si>
    <t>0277 OSLO</t>
  </si>
  <si>
    <t>0278 OSLO</t>
  </si>
  <si>
    <t>0279 OSLO</t>
  </si>
  <si>
    <t>0280 OSLO</t>
  </si>
  <si>
    <t>0281 OSLO</t>
  </si>
  <si>
    <t>0282 OSLO</t>
  </si>
  <si>
    <t>0283 OSLO</t>
  </si>
  <si>
    <t>0284 OSLO</t>
  </si>
  <si>
    <t>0286 OSLO</t>
  </si>
  <si>
    <t>0287 OSLO</t>
  </si>
  <si>
    <t>0301 OSLO</t>
  </si>
  <si>
    <t>0302 OSLO</t>
  </si>
  <si>
    <t>0303 OSLO</t>
  </si>
  <si>
    <t>0304 OSLO</t>
  </si>
  <si>
    <t>0305 OSLO</t>
  </si>
  <si>
    <t>0306 OSLO</t>
  </si>
  <si>
    <t>0307 OSLO</t>
  </si>
  <si>
    <t>0308 OSLO</t>
  </si>
  <si>
    <t>0309 OSLO</t>
  </si>
  <si>
    <t>Vestre Aker</t>
  </si>
  <si>
    <t>0311 OSLO</t>
  </si>
  <si>
    <t>0314 OSLO</t>
  </si>
  <si>
    <t>Nordre Aker</t>
  </si>
  <si>
    <t>0315 OSLO</t>
  </si>
  <si>
    <t>0316 OSLO</t>
  </si>
  <si>
    <t>0317 OSLO</t>
  </si>
  <si>
    <t>0318 OSLO</t>
  </si>
  <si>
    <t>0401 OSLO</t>
  </si>
  <si>
    <t>0319 OSLO</t>
  </si>
  <si>
    <t>0323 OSLO</t>
  </si>
  <si>
    <t>0330 OSLO</t>
  </si>
  <si>
    <t>0340 OSLO</t>
  </si>
  <si>
    <t>0402 OSLO</t>
  </si>
  <si>
    <t>0350 OSLO</t>
  </si>
  <si>
    <t>0351 OSLO</t>
  </si>
  <si>
    <t>0352 OSLO</t>
  </si>
  <si>
    <t>0353 OSLO</t>
  </si>
  <si>
    <t>0354 OSLO</t>
  </si>
  <si>
    <t>0355 OSLO</t>
  </si>
  <si>
    <t>0356 OSLO</t>
  </si>
  <si>
    <t>0357 OSLO</t>
  </si>
  <si>
    <t>0358 OSLO</t>
  </si>
  <si>
    <t>0359 OSLO</t>
  </si>
  <si>
    <t>0360 OSLO</t>
  </si>
  <si>
    <t>0361 OSLO</t>
  </si>
  <si>
    <t>0362 OSLO</t>
  </si>
  <si>
    <t>0363 OSLO</t>
  </si>
  <si>
    <t>0364 OSLO</t>
  </si>
  <si>
    <t>0365 OSLO</t>
  </si>
  <si>
    <t>0366 OSLO</t>
  </si>
  <si>
    <t>0367 OSLO</t>
  </si>
  <si>
    <t>0368 OSLO</t>
  </si>
  <si>
    <t>0369 OSLO</t>
  </si>
  <si>
    <t>0370 OSLO</t>
  </si>
  <si>
    <t>0371 OSLO</t>
  </si>
  <si>
    <t>0403 OSLO</t>
  </si>
  <si>
    <t>0373 OSLO</t>
  </si>
  <si>
    <t>0374 OSLO</t>
  </si>
  <si>
    <t>0375 OSLO</t>
  </si>
  <si>
    <t>0376 OSLO</t>
  </si>
  <si>
    <t>0377 OSLO</t>
  </si>
  <si>
    <t>0378 OSLO</t>
  </si>
  <si>
    <t>0379 OSLO</t>
  </si>
  <si>
    <t>0380 OSLO</t>
  </si>
  <si>
    <t>0381 OSLO</t>
  </si>
  <si>
    <t>0382 OSLO</t>
  </si>
  <si>
    <t>0383 OSLO</t>
  </si>
  <si>
    <t>0404 OSLO</t>
  </si>
  <si>
    <t>0405 OSLO</t>
  </si>
  <si>
    <t>0409 OSLO</t>
  </si>
  <si>
    <t>0410 OSLO</t>
  </si>
  <si>
    <t>0411 OSLO</t>
  </si>
  <si>
    <t>0406 OSLO</t>
  </si>
  <si>
    <t>0408 OSLO</t>
  </si>
  <si>
    <t>0421 OSLO</t>
  </si>
  <si>
    <t>0422 OSLO</t>
  </si>
  <si>
    <t>0423 OSLO</t>
  </si>
  <si>
    <t>0412 OSLO</t>
  </si>
  <si>
    <t>0413 OSLO</t>
  </si>
  <si>
    <t>0415 OSLO</t>
  </si>
  <si>
    <t>0424 OSLO</t>
  </si>
  <si>
    <t>0801 OSLO</t>
  </si>
  <si>
    <t>0805 OSLO</t>
  </si>
  <si>
    <t>0806 OSLO</t>
  </si>
  <si>
    <t>0440 OSLO</t>
  </si>
  <si>
    <t>0807 OSLO</t>
  </si>
  <si>
    <t>0840 OSLO</t>
  </si>
  <si>
    <t>0445 OSLO</t>
  </si>
  <si>
    <t>0450 OSLO</t>
  </si>
  <si>
    <t>0451 OSLO</t>
  </si>
  <si>
    <t>0452 OSLO</t>
  </si>
  <si>
    <t>0454 OSLO</t>
  </si>
  <si>
    <t>0455 OSLO</t>
  </si>
  <si>
    <t>0456 OSLO</t>
  </si>
  <si>
    <t>0457 OSLO</t>
  </si>
  <si>
    <t>0458 OSLO</t>
  </si>
  <si>
    <t>0459 OSLO</t>
  </si>
  <si>
    <t>0460 OSLO</t>
  </si>
  <si>
    <t>0461 OSLO</t>
  </si>
  <si>
    <t>0462 OSLO</t>
  </si>
  <si>
    <t>0463 OSLO</t>
  </si>
  <si>
    <t>0464 OSLO</t>
  </si>
  <si>
    <t>0465 OSLO</t>
  </si>
  <si>
    <t>0467 OSLO</t>
  </si>
  <si>
    <t>0468 OSLO</t>
  </si>
  <si>
    <t>0469 OSLO</t>
  </si>
  <si>
    <t>0470 OSLO</t>
  </si>
  <si>
    <t>0472 OSLO</t>
  </si>
  <si>
    <t>0473 OSLO</t>
  </si>
  <si>
    <t>0474 OSLO</t>
  </si>
  <si>
    <t>0475 OSLO</t>
  </si>
  <si>
    <t>0476 OSLO</t>
  </si>
  <si>
    <t>0477 OSLO</t>
  </si>
  <si>
    <t>0478 OSLO</t>
  </si>
  <si>
    <t>0479 OSLO</t>
  </si>
  <si>
    <t>0480 OSLO</t>
  </si>
  <si>
    <t>0481 OSLO</t>
  </si>
  <si>
    <t>0482 OSLO</t>
  </si>
  <si>
    <t>0483 OSLO</t>
  </si>
  <si>
    <t>0485 OSLO</t>
  </si>
  <si>
    <t>0349 OSLO</t>
  </si>
  <si>
    <t>0372 OSLO</t>
  </si>
  <si>
    <t>0484 OSLO</t>
  </si>
  <si>
    <t>0486 OSLO</t>
  </si>
  <si>
    <t>0487 OSLO</t>
  </si>
  <si>
    <t>0488 OSLO</t>
  </si>
  <si>
    <t>0489 OSLO</t>
  </si>
  <si>
    <t>0490 OSLO</t>
  </si>
  <si>
    <t>0491 OSLO</t>
  </si>
  <si>
    <t>0492 OSLO</t>
  </si>
  <si>
    <t>0493 OSLO</t>
  </si>
  <si>
    <t>0504 OSLO</t>
  </si>
  <si>
    <t>0505 OSLO</t>
  </si>
  <si>
    <t>0506 OSLO</t>
  </si>
  <si>
    <t>0175 OSLO</t>
  </si>
  <si>
    <t>0182 OSLO</t>
  </si>
  <si>
    <t>0186 OSLO</t>
  </si>
  <si>
    <t>0507 OSLO</t>
  </si>
  <si>
    <t>0508 OSLO</t>
  </si>
  <si>
    <t>Bjerke</t>
  </si>
  <si>
    <t>0509 OSLO</t>
  </si>
  <si>
    <t>0510 OSLO</t>
  </si>
  <si>
    <t>0511 OSLO</t>
  </si>
  <si>
    <t>0512 OSLO</t>
  </si>
  <si>
    <t>0513 OSLO</t>
  </si>
  <si>
    <t>0515 OSLO</t>
  </si>
  <si>
    <t>0516 OSLO</t>
  </si>
  <si>
    <t>0517 OSLO</t>
  </si>
  <si>
    <t>0518 OSLO</t>
  </si>
  <si>
    <t>0520 OSLO</t>
  </si>
  <si>
    <t>0550 OSLO</t>
  </si>
  <si>
    <t>0551 OSLO</t>
  </si>
  <si>
    <t>0552 OSLO</t>
  </si>
  <si>
    <t>0553 OSLO</t>
  </si>
  <si>
    <t>0554 OSLO</t>
  </si>
  <si>
    <t>0555 OSLO</t>
  </si>
  <si>
    <t>0556 OSLO</t>
  </si>
  <si>
    <t>0557 OSLO</t>
  </si>
  <si>
    <t>0558 OSLO</t>
  </si>
  <si>
    <t>0559 OSLO</t>
  </si>
  <si>
    <t>0560 OSLO</t>
  </si>
  <si>
    <t>0561 OSLO</t>
  </si>
  <si>
    <t>0562 OSLO</t>
  </si>
  <si>
    <t>0563 OSLO</t>
  </si>
  <si>
    <t>0564 OSLO</t>
  </si>
  <si>
    <t>0565 OSLO</t>
  </si>
  <si>
    <t>0566 OSLO</t>
  </si>
  <si>
    <t>0567 OSLO</t>
  </si>
  <si>
    <t>0568 OSLO</t>
  </si>
  <si>
    <t>0569 OSLO</t>
  </si>
  <si>
    <t>0570 OSLO</t>
  </si>
  <si>
    <t>0571 OSLO</t>
  </si>
  <si>
    <t>0572 OSLO</t>
  </si>
  <si>
    <t>0573 OSLO</t>
  </si>
  <si>
    <t>0574 OSLO</t>
  </si>
  <si>
    <t>0575 OSLO</t>
  </si>
  <si>
    <t>0576 OSLO</t>
  </si>
  <si>
    <t>0577 OSLO</t>
  </si>
  <si>
    <t>0578 OSLO</t>
  </si>
  <si>
    <t>0579 OSLO</t>
  </si>
  <si>
    <t>0580 OSLO</t>
  </si>
  <si>
    <t>0581 OSLO</t>
  </si>
  <si>
    <t>0582 OSLO</t>
  </si>
  <si>
    <t>0583 OSLO</t>
  </si>
  <si>
    <t>0584 OSLO</t>
  </si>
  <si>
    <t>0585 OSLO</t>
  </si>
  <si>
    <t>0586 OSLO</t>
  </si>
  <si>
    <t>0494 OSLO</t>
  </si>
  <si>
    <t>0495 OSLO</t>
  </si>
  <si>
    <t>0589 OSLO</t>
  </si>
  <si>
    <t>0590 OSLO</t>
  </si>
  <si>
    <t>0591 OSLO</t>
  </si>
  <si>
    <t>0592 OSLO</t>
  </si>
  <si>
    <t>0593 OSLO</t>
  </si>
  <si>
    <t>0594 OSLO</t>
  </si>
  <si>
    <t>0595 OSLO</t>
  </si>
  <si>
    <t>0596 OSLO</t>
  </si>
  <si>
    <t>0597 OSLO</t>
  </si>
  <si>
    <t>0598 OSLO</t>
  </si>
  <si>
    <t>0601 OSLO</t>
  </si>
  <si>
    <t>0602 OSLO</t>
  </si>
  <si>
    <t>0603 OSLO</t>
  </si>
  <si>
    <t>0604 OSLO</t>
  </si>
  <si>
    <t>0605 OSLO</t>
  </si>
  <si>
    <t>0606 OSLO</t>
  </si>
  <si>
    <t>0607 OSLO</t>
  </si>
  <si>
    <t>0608 OSLO</t>
  </si>
  <si>
    <t>0609 OSLO</t>
  </si>
  <si>
    <t>0611 OSLO</t>
  </si>
  <si>
    <t>Østensjø</t>
  </si>
  <si>
    <t>0612 OSLO</t>
  </si>
  <si>
    <t>0613 OSLO</t>
  </si>
  <si>
    <t>0614 OSLO</t>
  </si>
  <si>
    <t>0615 OSLO</t>
  </si>
  <si>
    <t>0616 OSLO</t>
  </si>
  <si>
    <t>0617 OSLO</t>
  </si>
  <si>
    <t>0618 OSLO</t>
  </si>
  <si>
    <t>0619 OSLO</t>
  </si>
  <si>
    <t>0620 OSLO</t>
  </si>
  <si>
    <t>0621 OSLO</t>
  </si>
  <si>
    <t>0622 OSLO</t>
  </si>
  <si>
    <t>0623 OSLO</t>
  </si>
  <si>
    <t>0624 OSLO</t>
  </si>
  <si>
    <t>0626 OSLO</t>
  </si>
  <si>
    <t>0650 OSLO</t>
  </si>
  <si>
    <t>0651 OSLO</t>
  </si>
  <si>
    <t>0652 OSLO</t>
  </si>
  <si>
    <t>0653 OSLO</t>
  </si>
  <si>
    <t>0654 OSLO</t>
  </si>
  <si>
    <t>0655 OSLO</t>
  </si>
  <si>
    <t>0656 OSLO</t>
  </si>
  <si>
    <t>0657 OSLO</t>
  </si>
  <si>
    <t>0658 OSLO</t>
  </si>
  <si>
    <t>0659 OSLO</t>
  </si>
  <si>
    <t>0660 OSLO</t>
  </si>
  <si>
    <t>0661 OSLO</t>
  </si>
  <si>
    <t>0662 OSLO</t>
  </si>
  <si>
    <t>0663 OSLO</t>
  </si>
  <si>
    <t>0664 OSLO</t>
  </si>
  <si>
    <t>0665 OSLO</t>
  </si>
  <si>
    <t>0666 OSLO</t>
  </si>
  <si>
    <t>0667 OSLO</t>
  </si>
  <si>
    <t>0668 OSLO</t>
  </si>
  <si>
    <t>0669 OSLO</t>
  </si>
  <si>
    <t>0670 OSLO</t>
  </si>
  <si>
    <t>0671 OSLO</t>
  </si>
  <si>
    <t>0672 OSLO</t>
  </si>
  <si>
    <t>0673 OSLO</t>
  </si>
  <si>
    <t>0674 OSLO</t>
  </si>
  <si>
    <t>0675 OSLO</t>
  </si>
  <si>
    <t>0676 OSLO</t>
  </si>
  <si>
    <t>0677 OSLO</t>
  </si>
  <si>
    <t>0678 OSLO</t>
  </si>
  <si>
    <t>0679 OSLO</t>
  </si>
  <si>
    <t>0680 OSLO</t>
  </si>
  <si>
    <t>0681 OSLO</t>
  </si>
  <si>
    <t>0682 OSLO</t>
  </si>
  <si>
    <t>0683 OSLO</t>
  </si>
  <si>
    <t>0684 OSLO</t>
  </si>
  <si>
    <t>0685 OSLO</t>
  </si>
  <si>
    <t>0686 OSLO</t>
  </si>
  <si>
    <t>0687 OSLO</t>
  </si>
  <si>
    <t>0688 OSLO</t>
  </si>
  <si>
    <t>0689 OSLO</t>
  </si>
  <si>
    <t>0690 OSLO</t>
  </si>
  <si>
    <t>0691 OSLO</t>
  </si>
  <si>
    <t>0692 OSLO</t>
  </si>
  <si>
    <t>0693 OSLO</t>
  </si>
  <si>
    <t>0694 OSLO</t>
  </si>
  <si>
    <t>0701 OSLO</t>
  </si>
  <si>
    <t>0702 OSLO</t>
  </si>
  <si>
    <t>0705 OSLO</t>
  </si>
  <si>
    <t>0710 OSLO</t>
  </si>
  <si>
    <t>0712 OSLO</t>
  </si>
  <si>
    <t>0750 OSLO</t>
  </si>
  <si>
    <t>0751 OSLO</t>
  </si>
  <si>
    <t>0752 OSLO</t>
  </si>
  <si>
    <t>0753 OSLO</t>
  </si>
  <si>
    <t>0754 OSLO</t>
  </si>
  <si>
    <t>0755 OSLO</t>
  </si>
  <si>
    <t>0756 OSLO</t>
  </si>
  <si>
    <t>0757 OSLO</t>
  </si>
  <si>
    <t>0758 OSLO</t>
  </si>
  <si>
    <t>0760 OSLO</t>
  </si>
  <si>
    <t>0763 OSLO</t>
  </si>
  <si>
    <t>0764 OSLO</t>
  </si>
  <si>
    <t>0765 OSLO</t>
  </si>
  <si>
    <t>0766 OSLO</t>
  </si>
  <si>
    <t>0767 OSLO</t>
  </si>
  <si>
    <t>0768 OSLO</t>
  </si>
  <si>
    <t>0770 OSLO</t>
  </si>
  <si>
    <t>0771 OSLO</t>
  </si>
  <si>
    <t>0772 OSLO</t>
  </si>
  <si>
    <t>0773 OSLO</t>
  </si>
  <si>
    <t>0774 OSLO</t>
  </si>
  <si>
    <t>0775 OSLO</t>
  </si>
  <si>
    <t>0776 OSLO</t>
  </si>
  <si>
    <t>0777 OSLO</t>
  </si>
  <si>
    <t>0778 OSLO</t>
  </si>
  <si>
    <t>0779 OSLO</t>
  </si>
  <si>
    <t>0781 OSLO</t>
  </si>
  <si>
    <t>0782 OSLO</t>
  </si>
  <si>
    <t>0783 OSLO</t>
  </si>
  <si>
    <t>0784 OSLO</t>
  </si>
  <si>
    <t>0785 OSLO</t>
  </si>
  <si>
    <t>0786 OSLO</t>
  </si>
  <si>
    <t>0787 OSLO</t>
  </si>
  <si>
    <t>0788 OSLO</t>
  </si>
  <si>
    <t>0789 OSLO</t>
  </si>
  <si>
    <t>0790 OSLO</t>
  </si>
  <si>
    <t>0791 OSLO</t>
  </si>
  <si>
    <t>0496 OSLO</t>
  </si>
  <si>
    <t>0587 OSLO</t>
  </si>
  <si>
    <t>0588 OSLO</t>
  </si>
  <si>
    <t>0851 OSLO</t>
  </si>
  <si>
    <t>0852 OSLO</t>
  </si>
  <si>
    <t>0850 OSLO</t>
  </si>
  <si>
    <t>0853 OSLO</t>
  </si>
  <si>
    <t>0854 OSLO</t>
  </si>
  <si>
    <t>0855 OSLO</t>
  </si>
  <si>
    <t>0856 OSLO</t>
  </si>
  <si>
    <t>0857 OSLO</t>
  </si>
  <si>
    <t>0858 OSLO</t>
  </si>
  <si>
    <t>0860 OSLO</t>
  </si>
  <si>
    <t>0861 OSLO</t>
  </si>
  <si>
    <t>0862 OSLO</t>
  </si>
  <si>
    <t>0863 OSLO</t>
  </si>
  <si>
    <t>0864 OSLO</t>
  </si>
  <si>
    <t>0870 OSLO</t>
  </si>
  <si>
    <t>0871 OSLO</t>
  </si>
  <si>
    <t>0872 OSLO</t>
  </si>
  <si>
    <t>0873 OSLO</t>
  </si>
  <si>
    <t>0874 OSLO</t>
  </si>
  <si>
    <t>0875 OSLO</t>
  </si>
  <si>
    <t>0876 OSLO</t>
  </si>
  <si>
    <t>0877 OSLO</t>
  </si>
  <si>
    <t>0880 OSLO</t>
  </si>
  <si>
    <t>0881 OSLO</t>
  </si>
  <si>
    <t>0882 OSLO</t>
  </si>
  <si>
    <t>0883 OSLO</t>
  </si>
  <si>
    <t>0884 OSLO</t>
  </si>
  <si>
    <t>0890 OSLO</t>
  </si>
  <si>
    <t>Marka</t>
  </si>
  <si>
    <t>0891 OSLO</t>
  </si>
  <si>
    <t>0901 OSLO</t>
  </si>
  <si>
    <t>Grorud</t>
  </si>
  <si>
    <t>0902 OSLO</t>
  </si>
  <si>
    <t>0903 OSLO</t>
  </si>
  <si>
    <t>0904 OSLO</t>
  </si>
  <si>
    <t>0905 OSLO</t>
  </si>
  <si>
    <t>0907 OSLO</t>
  </si>
  <si>
    <t>0908 OSLO</t>
  </si>
  <si>
    <t>0915 OSLO</t>
  </si>
  <si>
    <t>0914 OSLO</t>
  </si>
  <si>
    <t>1005 OSLO</t>
  </si>
  <si>
    <t>0950 OSLO</t>
  </si>
  <si>
    <t>0951 OSLO</t>
  </si>
  <si>
    <t>0952 OSLO</t>
  </si>
  <si>
    <t>0953 OSLO</t>
  </si>
  <si>
    <t>0954 OSLO</t>
  </si>
  <si>
    <t>0955 OSLO</t>
  </si>
  <si>
    <t>0956 OSLO</t>
  </si>
  <si>
    <t>0957 OSLO</t>
  </si>
  <si>
    <t>0958 OSLO</t>
  </si>
  <si>
    <t>0959 OSLO</t>
  </si>
  <si>
    <t>0960 OSLO</t>
  </si>
  <si>
    <t>0962 OSLO</t>
  </si>
  <si>
    <t>0963 OSLO</t>
  </si>
  <si>
    <t>0964 OSLO</t>
  </si>
  <si>
    <t>0968 OSLO</t>
  </si>
  <si>
    <t>0970 OSLO</t>
  </si>
  <si>
    <t>0971 OSLO</t>
  </si>
  <si>
    <t>0972 OSLO</t>
  </si>
  <si>
    <t>0973 OSLO</t>
  </si>
  <si>
    <t>0975 OSLO</t>
  </si>
  <si>
    <t>0976 OSLO</t>
  </si>
  <si>
    <t>0969 OSLO</t>
  </si>
  <si>
    <t>0977 OSLO</t>
  </si>
  <si>
    <t>0978 OSLO</t>
  </si>
  <si>
    <t>0979 OSLO</t>
  </si>
  <si>
    <t>0980 OSLO</t>
  </si>
  <si>
    <t>0981 OSLO</t>
  </si>
  <si>
    <t>0982 OSLO</t>
  </si>
  <si>
    <t>0983 OSLO</t>
  </si>
  <si>
    <t>0984 OSLO</t>
  </si>
  <si>
    <t>0985 OSLO</t>
  </si>
  <si>
    <t>0986 OSLO</t>
  </si>
  <si>
    <t>0987 OSLO</t>
  </si>
  <si>
    <t>1001 OSLO</t>
  </si>
  <si>
    <t>1003 OSLO</t>
  </si>
  <si>
    <t>0988 OSLO</t>
  </si>
  <si>
    <t>1006 OSLO</t>
  </si>
  <si>
    <t>1007 OSLO</t>
  </si>
  <si>
    <t>1008 OSLO</t>
  </si>
  <si>
    <t>1009 OSLO</t>
  </si>
  <si>
    <t>1011 OSLO</t>
  </si>
  <si>
    <t>1051 OSLO</t>
  </si>
  <si>
    <t>1052 OSLO</t>
  </si>
  <si>
    <t>1053 OSLO</t>
  </si>
  <si>
    <t>1054 OSLO</t>
  </si>
  <si>
    <t>1055 OSLO</t>
  </si>
  <si>
    <t>1056 OSLO</t>
  </si>
  <si>
    <t>1061 OSLO</t>
  </si>
  <si>
    <t>1062 OSLO</t>
  </si>
  <si>
    <t>1063 OSLO</t>
  </si>
  <si>
    <t>1064 OSLO</t>
  </si>
  <si>
    <t>1065 OSLO</t>
  </si>
  <si>
    <t>1067 OSLO</t>
  </si>
  <si>
    <t>1068 OSLO</t>
  </si>
  <si>
    <t>1069 OSLO</t>
  </si>
  <si>
    <t>1071 OSLO</t>
  </si>
  <si>
    <t>1081 OSLO</t>
  </si>
  <si>
    <t>1083 OSLO</t>
  </si>
  <si>
    <t>1084 OSLO</t>
  </si>
  <si>
    <t>1086 OSLO</t>
  </si>
  <si>
    <t>1087 OSLO</t>
  </si>
  <si>
    <t>1088 OSLO</t>
  </si>
  <si>
    <t>1089 OSLO</t>
  </si>
  <si>
    <t>1101 OSLO</t>
  </si>
  <si>
    <t>1102 OSLO</t>
  </si>
  <si>
    <t>1109 OSLO</t>
  </si>
  <si>
    <t>1112 OSLO</t>
  </si>
  <si>
    <t>1150 OSLO</t>
  </si>
  <si>
    <t>1151 OSLO</t>
  </si>
  <si>
    <t>1152 OSLO</t>
  </si>
  <si>
    <t>1153 OSLO</t>
  </si>
  <si>
    <t>1154 OSLO</t>
  </si>
  <si>
    <t>1155 OSLO</t>
  </si>
  <si>
    <t>1156 OSLO</t>
  </si>
  <si>
    <t>1157 OSLO</t>
  </si>
  <si>
    <t>1158 OSLO</t>
  </si>
  <si>
    <t>1160 OSLO</t>
  </si>
  <si>
    <t>1161 OSLO</t>
  </si>
  <si>
    <t>1162 OSLO</t>
  </si>
  <si>
    <t>1163 OSLO</t>
  </si>
  <si>
    <t>1164 OSLO</t>
  </si>
  <si>
    <t>1165 OSLO</t>
  </si>
  <si>
    <t>1166 OSLO</t>
  </si>
  <si>
    <t>1167 OSLO</t>
  </si>
  <si>
    <t>1168 OSLO</t>
  </si>
  <si>
    <t>1169 OSLO</t>
  </si>
  <si>
    <t>1170 OSLO</t>
  </si>
  <si>
    <t>1172 OSLO</t>
  </si>
  <si>
    <t>1176 OSLO</t>
  </si>
  <si>
    <t>1177 OSLO</t>
  </si>
  <si>
    <t>1178 OSLO</t>
  </si>
  <si>
    <t>1179 OSLO</t>
  </si>
  <si>
    <t>1181 OSLO</t>
  </si>
  <si>
    <t>1182 OSLO</t>
  </si>
  <si>
    <t>1184 OSLO</t>
  </si>
  <si>
    <t>1185 OSLO</t>
  </si>
  <si>
    <t>1187 OSLO</t>
  </si>
  <si>
    <t>1188 OSLO</t>
  </si>
  <si>
    <t>1189 OSLO</t>
  </si>
  <si>
    <t>1201 OSLO</t>
  </si>
  <si>
    <t>Søndre Nordstrand</t>
  </si>
  <si>
    <t>1203 OSLO</t>
  </si>
  <si>
    <t>1204 OSLO</t>
  </si>
  <si>
    <t>1205 OSLO</t>
  </si>
  <si>
    <t>1207 OSLO</t>
  </si>
  <si>
    <t>1214 OSLO</t>
  </si>
  <si>
    <t>1215 OSLO</t>
  </si>
  <si>
    <t>1250 OSLO</t>
  </si>
  <si>
    <t>1251 OSLO</t>
  </si>
  <si>
    <t>1252 OSLO</t>
  </si>
  <si>
    <t>1253 OSLO</t>
  </si>
  <si>
    <t>1254 OSLO</t>
  </si>
  <si>
    <t>1255 OSLO</t>
  </si>
  <si>
    <t>1256 OSLO</t>
  </si>
  <si>
    <t>1257 OSLO</t>
  </si>
  <si>
    <t>1258 OSLO</t>
  </si>
  <si>
    <t>1259 OSLO</t>
  </si>
  <si>
    <t>1262 OSLO</t>
  </si>
  <si>
    <t>1263 OSLO</t>
  </si>
  <si>
    <t>1266 OSLO</t>
  </si>
  <si>
    <t>1270 OSLO</t>
  </si>
  <si>
    <t>1271 OSLO</t>
  </si>
  <si>
    <t>1272 OSLO</t>
  </si>
  <si>
    <t>1273 OSLO</t>
  </si>
  <si>
    <t>1274 OSLO</t>
  </si>
  <si>
    <t>1275 OSLO</t>
  </si>
  <si>
    <t>1278 OSLO</t>
  </si>
  <si>
    <t>1279 OSLO</t>
  </si>
  <si>
    <t>1281 OSLO</t>
  </si>
  <si>
    <t>1283 OSLO</t>
  </si>
  <si>
    <t>1284 OSLO</t>
  </si>
  <si>
    <t>1285 OSLO</t>
  </si>
  <si>
    <t>1286 OSLO</t>
  </si>
  <si>
    <t>1290 OSLO</t>
  </si>
  <si>
    <t>1291 OSLO</t>
  </si>
  <si>
    <t>1294 OSLO</t>
  </si>
  <si>
    <t>1295 OSLO</t>
  </si>
  <si>
    <t>Sandvika</t>
  </si>
  <si>
    <t>1300 SANDVIKA</t>
  </si>
  <si>
    <t>Bærum</t>
  </si>
  <si>
    <t>1301 SANDVIKA</t>
  </si>
  <si>
    <t>1302 SANDVIKA</t>
  </si>
  <si>
    <t>1303 SANDVIKA</t>
  </si>
  <si>
    <t>Haslum</t>
  </si>
  <si>
    <t>1305 HASLUM</t>
  </si>
  <si>
    <t>1306 SANDVIKA</t>
  </si>
  <si>
    <t>Fornebu</t>
  </si>
  <si>
    <t>1307 FORNEBU</t>
  </si>
  <si>
    <t>Rud</t>
  </si>
  <si>
    <t>1309 RUD</t>
  </si>
  <si>
    <t>Høvikodden</t>
  </si>
  <si>
    <t>1311 HØVIKODDEN</t>
  </si>
  <si>
    <t>Slependen</t>
  </si>
  <si>
    <t>1312 SLEPENDEN</t>
  </si>
  <si>
    <t>Vøyenenga</t>
  </si>
  <si>
    <t>1313 VØYENENGA</t>
  </si>
  <si>
    <t>1314 VØYENENGA</t>
  </si>
  <si>
    <t>Eiksmarka</t>
  </si>
  <si>
    <t>1316 EIKSMARKA</t>
  </si>
  <si>
    <t>Bærums Verk</t>
  </si>
  <si>
    <t>1317 BÃ†RUMS VERK</t>
  </si>
  <si>
    <t>Bekkestua</t>
  </si>
  <si>
    <t>1318 BEKKESTUA</t>
  </si>
  <si>
    <t>1319 BEKKESTUA</t>
  </si>
  <si>
    <t>Stabekk</t>
  </si>
  <si>
    <t>1321 STABEKK</t>
  </si>
  <si>
    <t>Høvik</t>
  </si>
  <si>
    <t>1322 HØVIK</t>
  </si>
  <si>
    <t>1323 HØVIK</t>
  </si>
  <si>
    <t>Lysaker</t>
  </si>
  <si>
    <t>1324 LYSAKER</t>
  </si>
  <si>
    <t>1325 LYSAKER</t>
  </si>
  <si>
    <t>1326 LYSAKER</t>
  </si>
  <si>
    <t>1327 LYSAKER</t>
  </si>
  <si>
    <t>1328 HØVIK</t>
  </si>
  <si>
    <t>Lommedalen</t>
  </si>
  <si>
    <t>1329 LOMMEDALEN</t>
  </si>
  <si>
    <t>1330 FORNEBU</t>
  </si>
  <si>
    <t>1331 FORNEBU</t>
  </si>
  <si>
    <t>Østerås</t>
  </si>
  <si>
    <t>1332 ØSTERÅS</t>
  </si>
  <si>
    <t>Kolsås</t>
  </si>
  <si>
    <t>1333 KOLSÅS</t>
  </si>
  <si>
    <t>Rykkinn</t>
  </si>
  <si>
    <t>1334 RYKKINN</t>
  </si>
  <si>
    <t>Snarøya</t>
  </si>
  <si>
    <t>1335 SNARØYA</t>
  </si>
  <si>
    <t>1336 SANDVIKA</t>
  </si>
  <si>
    <t>1337 SANDVIKA</t>
  </si>
  <si>
    <t>1338 SANDVIKA</t>
  </si>
  <si>
    <t>1339 VØYENENGA</t>
  </si>
  <si>
    <t>Skui</t>
  </si>
  <si>
    <t>1340 SKUI</t>
  </si>
  <si>
    <t>1341 SLEPENDEN</t>
  </si>
  <si>
    <t>Gjettum</t>
  </si>
  <si>
    <t>1342 GJETTUM</t>
  </si>
  <si>
    <t>1344 HASLUM</t>
  </si>
  <si>
    <t>1346 GJETTUM</t>
  </si>
  <si>
    <t>1348 RYKKINN</t>
  </si>
  <si>
    <t>1349 RYKKINN</t>
  </si>
  <si>
    <t>1350 LOMMEDALEN</t>
  </si>
  <si>
    <t>1351 RUD</t>
  </si>
  <si>
    <t>1352 KOLSÅS</t>
  </si>
  <si>
    <t>1353 BÃ†RUMS VERK</t>
  </si>
  <si>
    <t>1354 BÃ†RUMS VERK</t>
  </si>
  <si>
    <t>1356 BEKKESTUA</t>
  </si>
  <si>
    <t>1357 BEKKESTUA</t>
  </si>
  <si>
    <t>Jar</t>
  </si>
  <si>
    <t>1358 JAR</t>
  </si>
  <si>
    <t>1359 EIKSMARKA</t>
  </si>
  <si>
    <t>1360 FORNEBU</t>
  </si>
  <si>
    <t>1361 ØSTERÅS</t>
  </si>
  <si>
    <t>Hosle</t>
  </si>
  <si>
    <t>1362 HOSLE</t>
  </si>
  <si>
    <t>1363 HØVIK</t>
  </si>
  <si>
    <t>1364 FORNEBU</t>
  </si>
  <si>
    <t>Blommenholm</t>
  </si>
  <si>
    <t>1365 BLOMMENHOLM</t>
  </si>
  <si>
    <t>1366 LYSAKER</t>
  </si>
  <si>
    <t>1367 SNARØYA</t>
  </si>
  <si>
    <t>1368 STABEKK</t>
  </si>
  <si>
    <t>1369 STABEKK</t>
  </si>
  <si>
    <t>Asker</t>
  </si>
  <si>
    <t>1371 ASKER</t>
  </si>
  <si>
    <t>1372 ASKER</t>
  </si>
  <si>
    <t>1373 ASKER</t>
  </si>
  <si>
    <t>Billingstad</t>
  </si>
  <si>
    <t>1375 BILLINGSTAD</t>
  </si>
  <si>
    <t>1376 BILLINGSTAD</t>
  </si>
  <si>
    <t>1377 BILLINGSTAD</t>
  </si>
  <si>
    <t>Nesbru</t>
  </si>
  <si>
    <t>1378 NESBRU</t>
  </si>
  <si>
    <t>1379 NESBRU</t>
  </si>
  <si>
    <t>Heggedal</t>
  </si>
  <si>
    <t>1380 HEGGEDAL</t>
  </si>
  <si>
    <t>Vettre</t>
  </si>
  <si>
    <t>1381 VETTRE</t>
  </si>
  <si>
    <t>1383 ASKER</t>
  </si>
  <si>
    <t>1384 ASKER</t>
  </si>
  <si>
    <t>1385 ASKER</t>
  </si>
  <si>
    <t>1386 ASKER</t>
  </si>
  <si>
    <t>1387 ASKER</t>
  </si>
  <si>
    <t>Borgen</t>
  </si>
  <si>
    <t>1388 BORGEN</t>
  </si>
  <si>
    <t>1389 HEGGEDAL</t>
  </si>
  <si>
    <t>Vollen</t>
  </si>
  <si>
    <t>1390 VOLLEN</t>
  </si>
  <si>
    <t>1391 VOLLEN</t>
  </si>
  <si>
    <t>1392 VETTRE</t>
  </si>
  <si>
    <t>1393 VOLLEN</t>
  </si>
  <si>
    <t>1394 NESBRU</t>
  </si>
  <si>
    <t>Hvalstad</t>
  </si>
  <si>
    <t>1395 HVALSTAD</t>
  </si>
  <si>
    <t>1396 BILLINGSTAD</t>
  </si>
  <si>
    <t>Nesøya</t>
  </si>
  <si>
    <t>1397 NESØYA</t>
  </si>
  <si>
    <t>1399 ASKER</t>
  </si>
  <si>
    <t>Vinterbro</t>
  </si>
  <si>
    <t>1407 VINTERBRO</t>
  </si>
  <si>
    <t>Ås</t>
  </si>
  <si>
    <t>Kolbotn</t>
  </si>
  <si>
    <t>1410 KOLBOTN</t>
  </si>
  <si>
    <t>Oppegård</t>
  </si>
  <si>
    <t>Nordre Follo</t>
  </si>
  <si>
    <t>1411 KOLBOTN</t>
  </si>
  <si>
    <t>Sofiemyr</t>
  </si>
  <si>
    <t>1412 SOFIEMYR</t>
  </si>
  <si>
    <t>Tårnåsen</t>
  </si>
  <si>
    <t>1413 TÅRNÅSEN</t>
  </si>
  <si>
    <t>Trollåsen</t>
  </si>
  <si>
    <t>1414 TROLLÅSEN</t>
  </si>
  <si>
    <t>1415 OPPEGÅRD</t>
  </si>
  <si>
    <t>1416 OPPEGÅRD</t>
  </si>
  <si>
    <t>1417 SOFIEMYR</t>
  </si>
  <si>
    <t>1418 KOLBOTN</t>
  </si>
  <si>
    <t>1419 OPPEGÅRD</t>
  </si>
  <si>
    <t>Svartskog</t>
  </si>
  <si>
    <t>1420 SVARTSKOG</t>
  </si>
  <si>
    <t>1421 TROLLÅSEN</t>
  </si>
  <si>
    <t>1429 VINTERBRO</t>
  </si>
  <si>
    <t>1430 ÅS</t>
  </si>
  <si>
    <t>1431 ÅS</t>
  </si>
  <si>
    <t>1432 ÅS</t>
  </si>
  <si>
    <t>1433 ÅS</t>
  </si>
  <si>
    <t>1434 ÅS</t>
  </si>
  <si>
    <t>1435 ÅS</t>
  </si>
  <si>
    <t>Drøbak</t>
  </si>
  <si>
    <t>1440 DRØBAK</t>
  </si>
  <si>
    <t>Frogn</t>
  </si>
  <si>
    <t>1441 DRØBAK</t>
  </si>
  <si>
    <t>1442 DRØBAK</t>
  </si>
  <si>
    <t>1443 DRØBAK</t>
  </si>
  <si>
    <t>1444 DRØBAK</t>
  </si>
  <si>
    <t>1445 DRØBAK</t>
  </si>
  <si>
    <t>1446 DRØBAK</t>
  </si>
  <si>
    <t>1447 DRØBAK</t>
  </si>
  <si>
    <t>1448 DRØBAK</t>
  </si>
  <si>
    <t>1449 DRØBAK</t>
  </si>
  <si>
    <t>Nordre Frogn</t>
  </si>
  <si>
    <t>1455 NORDRE FROGN</t>
  </si>
  <si>
    <t>Finstadjordet</t>
  </si>
  <si>
    <t>1468 FINSTADJORDET</t>
  </si>
  <si>
    <t>Lørenskog</t>
  </si>
  <si>
    <t>Rasta</t>
  </si>
  <si>
    <t>1469 RASTA</t>
  </si>
  <si>
    <t>1470 LØRENSKOG</t>
  </si>
  <si>
    <t>1471 LØRENSKOG</t>
  </si>
  <si>
    <t>Fjellhamar</t>
  </si>
  <si>
    <t>1472 FJELLHAMAR</t>
  </si>
  <si>
    <t>1473 LØRENSKOG</t>
  </si>
  <si>
    <t>Nordbyhagen</t>
  </si>
  <si>
    <t>1474 NORDBYHAGEN</t>
  </si>
  <si>
    <t>1475 FINSTADJORDET</t>
  </si>
  <si>
    <t>1476 RASTA</t>
  </si>
  <si>
    <t>1477 FJELLHAMAR</t>
  </si>
  <si>
    <t>1478 LØRENSKOG</t>
  </si>
  <si>
    <t>Kurland</t>
  </si>
  <si>
    <t>1479 KURLAND</t>
  </si>
  <si>
    <t>Slattum</t>
  </si>
  <si>
    <t>1480 SLATTUM</t>
  </si>
  <si>
    <t>Nittedal</t>
  </si>
  <si>
    <t>Hagan</t>
  </si>
  <si>
    <t>1481 HAGAN</t>
  </si>
  <si>
    <t>1482 NITTEDAL</t>
  </si>
  <si>
    <t>1483 HAGAN</t>
  </si>
  <si>
    <t>Hakadal</t>
  </si>
  <si>
    <t>1484 HAKADAL</t>
  </si>
  <si>
    <t>1485 HAKADAL</t>
  </si>
  <si>
    <t>1486 NITTEDAL</t>
  </si>
  <si>
    <t>1487 HAKADAL</t>
  </si>
  <si>
    <t>1488 HAKADAL</t>
  </si>
  <si>
    <t>Moss</t>
  </si>
  <si>
    <t>1501 MOSS</t>
  </si>
  <si>
    <t>1502 MOSS</t>
  </si>
  <si>
    <t>1503 MOSS</t>
  </si>
  <si>
    <t>1504 MOSS</t>
  </si>
  <si>
    <t>1506 MOSS</t>
  </si>
  <si>
    <t>1508 MOSS</t>
  </si>
  <si>
    <t>1509 MOSS</t>
  </si>
  <si>
    <t>1510 MOSS</t>
  </si>
  <si>
    <t>1511 MOSS</t>
  </si>
  <si>
    <t>1512 MOSS</t>
  </si>
  <si>
    <t>1513 MOSS</t>
  </si>
  <si>
    <t>1514 MOSS</t>
  </si>
  <si>
    <t>1515 MOSS</t>
  </si>
  <si>
    <t>1516 MOSS</t>
  </si>
  <si>
    <t>1517 MOSS</t>
  </si>
  <si>
    <t>1518 MOSS</t>
  </si>
  <si>
    <t>1519 MOSS</t>
  </si>
  <si>
    <t>1520 MOSS</t>
  </si>
  <si>
    <t>1521 MOSS</t>
  </si>
  <si>
    <t>1522 MOSS</t>
  </si>
  <si>
    <t>1523 MOSS</t>
  </si>
  <si>
    <t>1524 MOSS</t>
  </si>
  <si>
    <t>1525 MOSS</t>
  </si>
  <si>
    <t>1526 MOSS</t>
  </si>
  <si>
    <t>1528 MOSS</t>
  </si>
  <si>
    <t>1529 MOSS</t>
  </si>
  <si>
    <t>1530 MOSS</t>
  </si>
  <si>
    <t>1531 MOSS</t>
  </si>
  <si>
    <t>1532 MOSS</t>
  </si>
  <si>
    <t>1533 MOSS</t>
  </si>
  <si>
    <t>1534 MOSS</t>
  </si>
  <si>
    <t>1535 MOSS</t>
  </si>
  <si>
    <t>1536 MOSS</t>
  </si>
  <si>
    <t>1537 MOSS</t>
  </si>
  <si>
    <t>1538 MOSS</t>
  </si>
  <si>
    <t>1539 MOSS</t>
  </si>
  <si>
    <t>Vestby</t>
  </si>
  <si>
    <t>1540 VESTBY</t>
  </si>
  <si>
    <t>1541 VESTBY</t>
  </si>
  <si>
    <t>Hvitsten</t>
  </si>
  <si>
    <t>1545 HVITSTEN</t>
  </si>
  <si>
    <t>Hølen</t>
  </si>
  <si>
    <t>1550 HØLEN</t>
  </si>
  <si>
    <t>Son</t>
  </si>
  <si>
    <t>1555 SON</t>
  </si>
  <si>
    <t>1556 SON</t>
  </si>
  <si>
    <t>Larkollen</t>
  </si>
  <si>
    <t>1560 LARKOLLEN</t>
  </si>
  <si>
    <t>1561 LARKOLLEN</t>
  </si>
  <si>
    <t>Dilling</t>
  </si>
  <si>
    <t>1570 DILLING</t>
  </si>
  <si>
    <t>Rygge</t>
  </si>
  <si>
    <t>1580 RYGGE</t>
  </si>
  <si>
    <t>1581 RYGGE</t>
  </si>
  <si>
    <t>1590 RYGGE</t>
  </si>
  <si>
    <t>Sperrebotn</t>
  </si>
  <si>
    <t>1591 SPERREBOTN</t>
  </si>
  <si>
    <t>Våler</t>
  </si>
  <si>
    <t>Våler i Østfold</t>
  </si>
  <si>
    <t>1592 VÅLER I ØSTFOLD</t>
  </si>
  <si>
    <t>Svinndal</t>
  </si>
  <si>
    <t>1593 SVINNDAL</t>
  </si>
  <si>
    <t>1596 MOSS</t>
  </si>
  <si>
    <t>1597 MOSS</t>
  </si>
  <si>
    <t>1598 MOSS</t>
  </si>
  <si>
    <t>1599 MOSS</t>
  </si>
  <si>
    <t>Gressvik</t>
  </si>
  <si>
    <t>1620 GRESSVIK</t>
  </si>
  <si>
    <t>Fredrikstad</t>
  </si>
  <si>
    <t>1621 GRESSVIK</t>
  </si>
  <si>
    <t>1624 GRESSVIK</t>
  </si>
  <si>
    <t>Manstad</t>
  </si>
  <si>
    <t>1625 MANSTAD</t>
  </si>
  <si>
    <t>1626 MANSTAD</t>
  </si>
  <si>
    <t>Engelsviken</t>
  </si>
  <si>
    <t>1628 ENGELSVIKEN</t>
  </si>
  <si>
    <t>Råde</t>
  </si>
  <si>
    <t>1640 Råde</t>
  </si>
  <si>
    <t>1641 RÅDE</t>
  </si>
  <si>
    <t>Saltnes</t>
  </si>
  <si>
    <t>1642 SALTNES</t>
  </si>
  <si>
    <t>1643 Råde</t>
  </si>
  <si>
    <t>Sarpsborg</t>
  </si>
  <si>
    <t>1701 SARPSBORG</t>
  </si>
  <si>
    <t>1702 SARPSBORG</t>
  </si>
  <si>
    <t>1703 SARPSBORG</t>
  </si>
  <si>
    <t>1704 SARPSBORG</t>
  </si>
  <si>
    <t>1705 SARPSBORG</t>
  </si>
  <si>
    <t>1706 SARPSBORG</t>
  </si>
  <si>
    <t>1707 SARPSBORG</t>
  </si>
  <si>
    <t>1708 SARPSBORG</t>
  </si>
  <si>
    <t>1709 SARPSBORG</t>
  </si>
  <si>
    <t>1710 SARPSBORG</t>
  </si>
  <si>
    <t>1711 SARPSBORG</t>
  </si>
  <si>
    <t>Grålum</t>
  </si>
  <si>
    <t>1712 GRÅLUM</t>
  </si>
  <si>
    <t>1713 GRÅLUM</t>
  </si>
  <si>
    <t>1714 GRÅLUM</t>
  </si>
  <si>
    <t>Yven</t>
  </si>
  <si>
    <t>1715 YVEN</t>
  </si>
  <si>
    <t>Greåker</t>
  </si>
  <si>
    <t>1718 GREÅKER</t>
  </si>
  <si>
    <t>1719 GREÅKER</t>
  </si>
  <si>
    <t>1720 GREÅKER</t>
  </si>
  <si>
    <t>1721 SARPSBORG</t>
  </si>
  <si>
    <t>1722 SARPSBORG</t>
  </si>
  <si>
    <t>1723 SARPSBORG</t>
  </si>
  <si>
    <t>1724 SARPSBORG</t>
  </si>
  <si>
    <t>1725 SARPSBORG</t>
  </si>
  <si>
    <t>1726 SARPSBORG</t>
  </si>
  <si>
    <t>1727 SARPSBORG</t>
  </si>
  <si>
    <t>Ise</t>
  </si>
  <si>
    <t>1730 ISE</t>
  </si>
  <si>
    <t>Hafslundsøy</t>
  </si>
  <si>
    <t>1733 HAFSLUNDSØY</t>
  </si>
  <si>
    <t>1734 HAFSLUNDSØY</t>
  </si>
  <si>
    <t>Varteig</t>
  </si>
  <si>
    <t>1735 VARTEIG</t>
  </si>
  <si>
    <t>Borgenhaugen</t>
  </si>
  <si>
    <t>1738 BORGENHAUGEN</t>
  </si>
  <si>
    <t>1739 BORGENHAUGEN</t>
  </si>
  <si>
    <t>1740 BORGENHAUGEN</t>
  </si>
  <si>
    <t>Klavestadhaugen</t>
  </si>
  <si>
    <t>1742 KLAVESTADHAUGEN</t>
  </si>
  <si>
    <t>1743 KLAVESTADHAUGEN</t>
  </si>
  <si>
    <t>Skjeberg</t>
  </si>
  <si>
    <t>1745 SKJEBERG</t>
  </si>
  <si>
    <t>1746 SKJEBERG</t>
  </si>
  <si>
    <t>1747 SKJEBERG</t>
  </si>
  <si>
    <t>Halden</t>
  </si>
  <si>
    <t>1751 HALDEN</t>
  </si>
  <si>
    <t>1752 HALDEN</t>
  </si>
  <si>
    <t>1753 HALDEN</t>
  </si>
  <si>
    <t>1754 HALDEN</t>
  </si>
  <si>
    <t>1757 HALDEN</t>
  </si>
  <si>
    <t>1759 HALDEN</t>
  </si>
  <si>
    <t>1760 HALDEN</t>
  </si>
  <si>
    <t>1761 HALDEN</t>
  </si>
  <si>
    <t>1763 HALDEN</t>
  </si>
  <si>
    <t>1764 HALDEN</t>
  </si>
  <si>
    <t>1765 HALDEN</t>
  </si>
  <si>
    <t>1766 HALDEN</t>
  </si>
  <si>
    <t>1767 HALDEN</t>
  </si>
  <si>
    <t>1768 HALDEN</t>
  </si>
  <si>
    <t>1769 HALDEN</t>
  </si>
  <si>
    <t>1771 HALDEN</t>
  </si>
  <si>
    <t>1772 HALDEN</t>
  </si>
  <si>
    <t>1776 HALDEN</t>
  </si>
  <si>
    <t>1777 HALDEN</t>
  </si>
  <si>
    <t>1778 HALDEN</t>
  </si>
  <si>
    <t>1779 HALDEN</t>
  </si>
  <si>
    <t>1781 HALDEN</t>
  </si>
  <si>
    <t>1782 HALDEN</t>
  </si>
  <si>
    <t>1783 HALDEN</t>
  </si>
  <si>
    <t>1784 HALDEN</t>
  </si>
  <si>
    <t>1785 HALDEN</t>
  </si>
  <si>
    <t>1786 HALDEN</t>
  </si>
  <si>
    <t>1787 HALDEN</t>
  </si>
  <si>
    <t>1788 HALDEN</t>
  </si>
  <si>
    <t>Berg i Østfold</t>
  </si>
  <si>
    <t>1789 BERG I ØSTFOLD</t>
  </si>
  <si>
    <t>Tistedal</t>
  </si>
  <si>
    <t>1790 TISTEDAL</t>
  </si>
  <si>
    <t>1791 TISTEDAL</t>
  </si>
  <si>
    <t>1792 TISTEDAL</t>
  </si>
  <si>
    <t>1793 TISTEDAL</t>
  </si>
  <si>
    <t>Sponvika</t>
  </si>
  <si>
    <t>1794 SPONVIKA</t>
  </si>
  <si>
    <t>Kornsjø</t>
  </si>
  <si>
    <t>1796 KORNSJØ</t>
  </si>
  <si>
    <t>Aremark</t>
  </si>
  <si>
    <t>1798 AREMARK</t>
  </si>
  <si>
    <t>1799 AREMARK</t>
  </si>
  <si>
    <t>Askim</t>
  </si>
  <si>
    <t>1801 ASKIM</t>
  </si>
  <si>
    <t>Indre Østfold</t>
  </si>
  <si>
    <t>1802 ASKIM</t>
  </si>
  <si>
    <t>1803 ASKIM</t>
  </si>
  <si>
    <t>Spydeberg</t>
  </si>
  <si>
    <t>1804 SPYDEBERG</t>
  </si>
  <si>
    <t>Tomter</t>
  </si>
  <si>
    <t>1805 TOMTER</t>
  </si>
  <si>
    <t>Hobøl</t>
  </si>
  <si>
    <t>Skiptvet</t>
  </si>
  <si>
    <t>1806 SKIPTVET</t>
  </si>
  <si>
    <t>1807 ASKIM</t>
  </si>
  <si>
    <t>1808 ASKIM</t>
  </si>
  <si>
    <t>1809 ASKIM</t>
  </si>
  <si>
    <t>1811 ASKIM</t>
  </si>
  <si>
    <t>1812 ASKIM</t>
  </si>
  <si>
    <t>1813 ASKIM</t>
  </si>
  <si>
    <t>1814 ASKIM</t>
  </si>
  <si>
    <t>1815 ASKIM</t>
  </si>
  <si>
    <t>1816 SKIPTVET</t>
  </si>
  <si>
    <t>1820 SPYDEBERG</t>
  </si>
  <si>
    <t>Knapstad</t>
  </si>
  <si>
    <t>1823 KNAPSTAD</t>
  </si>
  <si>
    <t>1825 TOMTER</t>
  </si>
  <si>
    <t>1827 HOBØL</t>
  </si>
  <si>
    <t>1830 ASKIM</t>
  </si>
  <si>
    <t>1831 ASKIM</t>
  </si>
  <si>
    <t>1832 ASKIM</t>
  </si>
  <si>
    <t>1833 ASKIM</t>
  </si>
  <si>
    <t>Mysen</t>
  </si>
  <si>
    <t>1850 MYSEN</t>
  </si>
  <si>
    <t>Eidsberg</t>
  </si>
  <si>
    <t>1851 MYSEN</t>
  </si>
  <si>
    <t>Slitu</t>
  </si>
  <si>
    <t>1859 SLITU</t>
  </si>
  <si>
    <t>Trøgstad</t>
  </si>
  <si>
    <t>1860 TRØGSTAD</t>
  </si>
  <si>
    <t>1861 TRØGSTAD</t>
  </si>
  <si>
    <t>Båstad</t>
  </si>
  <si>
    <t>1866 BÅSTAD</t>
  </si>
  <si>
    <t>1867 BÅSTAD</t>
  </si>
  <si>
    <t>Ørje</t>
  </si>
  <si>
    <t>1870 ØRJE</t>
  </si>
  <si>
    <t>Marker</t>
  </si>
  <si>
    <t>1871 ØRJE</t>
  </si>
  <si>
    <t>Otteid</t>
  </si>
  <si>
    <t>1875 OTTEID</t>
  </si>
  <si>
    <t>Hærland</t>
  </si>
  <si>
    <t>1878 HÃ†RLAND</t>
  </si>
  <si>
    <t>1880 EIDSBERG</t>
  </si>
  <si>
    <t>Rakkestad</t>
  </si>
  <si>
    <t>1890 RAKKESTAD</t>
  </si>
  <si>
    <t>1891 RAKKESTAD</t>
  </si>
  <si>
    <t>Degernes</t>
  </si>
  <si>
    <t>1892 DEGERNES</t>
  </si>
  <si>
    <t>1893 DEGERNES</t>
  </si>
  <si>
    <t>Fetsund</t>
  </si>
  <si>
    <t>1900 FETSUND</t>
  </si>
  <si>
    <t>Fet</t>
  </si>
  <si>
    <t>Lillestrøm</t>
  </si>
  <si>
    <t>1901 FETSUND</t>
  </si>
  <si>
    <t>Gan</t>
  </si>
  <si>
    <t>1903 GAN</t>
  </si>
  <si>
    <t>Enebakkneset</t>
  </si>
  <si>
    <t>1910 ENEBAKKNESET</t>
  </si>
  <si>
    <t>Sørumsand</t>
  </si>
  <si>
    <t>1920 SØRUMSAND</t>
  </si>
  <si>
    <t>Sørum</t>
  </si>
  <si>
    <t>1921 SØRUMSAND</t>
  </si>
  <si>
    <t>1923 SØRUM</t>
  </si>
  <si>
    <t>1924 SØRUM</t>
  </si>
  <si>
    <t>Blaker</t>
  </si>
  <si>
    <t>1925 BLAKER</t>
  </si>
  <si>
    <t>1926 BLAKER</t>
  </si>
  <si>
    <t>Rånåsfoss</t>
  </si>
  <si>
    <t>1927 RÅNÅSFOSS</t>
  </si>
  <si>
    <t>Auli</t>
  </si>
  <si>
    <t>1928 AULI</t>
  </si>
  <si>
    <t>Nes</t>
  </si>
  <si>
    <t>1929 AULI</t>
  </si>
  <si>
    <t>Aurskog</t>
  </si>
  <si>
    <t>1930 AURSKOG</t>
  </si>
  <si>
    <t>Aurskog-Høland</t>
  </si>
  <si>
    <t>1931 AURSKOG</t>
  </si>
  <si>
    <t>Bjørkelangen</t>
  </si>
  <si>
    <t>1940 BJØRKELANGEN</t>
  </si>
  <si>
    <t>1941 BJØRKELANGEN</t>
  </si>
  <si>
    <t>Rømskog</t>
  </si>
  <si>
    <t>1950 RØMSKOG</t>
  </si>
  <si>
    <t>Setskog</t>
  </si>
  <si>
    <t>1954 SETSKOG</t>
  </si>
  <si>
    <t>Løken</t>
  </si>
  <si>
    <t>1960 LØKEN</t>
  </si>
  <si>
    <t>1961 LØKEN</t>
  </si>
  <si>
    <t>Hemnes</t>
  </si>
  <si>
    <t>1971 HEMNES</t>
  </si>
  <si>
    <t>2000 LILLESTRØM</t>
  </si>
  <si>
    <t>Skedsmo</t>
  </si>
  <si>
    <t>2001 LILLESTRØM</t>
  </si>
  <si>
    <t>2003 LILLESTRØM</t>
  </si>
  <si>
    <t>2004 LILLESTRØM</t>
  </si>
  <si>
    <t>Rælingen</t>
  </si>
  <si>
    <t>2005 RÃ†LINGEN</t>
  </si>
  <si>
    <t>Løvenstad</t>
  </si>
  <si>
    <t>2006 LØVENSTAD</t>
  </si>
  <si>
    <t>Kjeller</t>
  </si>
  <si>
    <t>2007 KJELLER</t>
  </si>
  <si>
    <t>Fjerdingby</t>
  </si>
  <si>
    <t>2008 FJERDINGBY</t>
  </si>
  <si>
    <t>Nordby</t>
  </si>
  <si>
    <t>2009 NORDBY</t>
  </si>
  <si>
    <t>Strømmen</t>
  </si>
  <si>
    <t>2010 STRØMMEN</t>
  </si>
  <si>
    <t>2011 STRØMMEN</t>
  </si>
  <si>
    <t>2012 LILLESTRØM</t>
  </si>
  <si>
    <t>Skjetten</t>
  </si>
  <si>
    <t>2013 SKJETTEN</t>
  </si>
  <si>
    <t>Blystadlia</t>
  </si>
  <si>
    <t>2014 BLYSTADLIA</t>
  </si>
  <si>
    <t>Leirsund</t>
  </si>
  <si>
    <t>2015 LEIRSUND</t>
  </si>
  <si>
    <t>2016 FROGNER</t>
  </si>
  <si>
    <t>2017 FROGNER</t>
  </si>
  <si>
    <t>2018 LØVENSTAD</t>
  </si>
  <si>
    <t>Skedsmokorset</t>
  </si>
  <si>
    <t>2019 SKEDSMOKORSET</t>
  </si>
  <si>
    <t>2020 SKEDSMOKORSET</t>
  </si>
  <si>
    <t>2021 SKEDSMOKORSET</t>
  </si>
  <si>
    <t>Gjerdrum</t>
  </si>
  <si>
    <t>2022 GJERDRUM</t>
  </si>
  <si>
    <t>2023 SKEDSMOKORSET</t>
  </si>
  <si>
    <t>2024 GJERDRUM</t>
  </si>
  <si>
    <t>2025 FJERDINGBY</t>
  </si>
  <si>
    <t>2026 SKJETTEN</t>
  </si>
  <si>
    <t>2027 KJELLER</t>
  </si>
  <si>
    <t>2028 LILLESTRØM</t>
  </si>
  <si>
    <t>Nannestad</t>
  </si>
  <si>
    <t>2030 NANNESTAD</t>
  </si>
  <si>
    <t>2031 NANNESTAD</t>
  </si>
  <si>
    <t>Maura</t>
  </si>
  <si>
    <t>2032 MAURA</t>
  </si>
  <si>
    <t>Åsgreina</t>
  </si>
  <si>
    <t>2033 ÅSGREINA</t>
  </si>
  <si>
    <t>Holter</t>
  </si>
  <si>
    <t>2034 HOLTER</t>
  </si>
  <si>
    <t>2035 HOLTER</t>
  </si>
  <si>
    <t>2036 MAURA</t>
  </si>
  <si>
    <t>Kløfta</t>
  </si>
  <si>
    <t>2040 KLØFTA</t>
  </si>
  <si>
    <t>Ullensaker</t>
  </si>
  <si>
    <t>2041 KLØFTA</t>
  </si>
  <si>
    <t>Jessheim</t>
  </si>
  <si>
    <t>2050 JESSHEIM</t>
  </si>
  <si>
    <t>2051 JESSHEIM</t>
  </si>
  <si>
    <t>2052 JESSHEIM</t>
  </si>
  <si>
    <t>2053 JESSHEIM</t>
  </si>
  <si>
    <t>Mogreina</t>
  </si>
  <si>
    <t>2054 MOGREINA</t>
  </si>
  <si>
    <t>Nordkisa</t>
  </si>
  <si>
    <t>2055 NORDKISA</t>
  </si>
  <si>
    <t>Algarheim</t>
  </si>
  <si>
    <t>2056 ALGARHEIM</t>
  </si>
  <si>
    <t>2057 JESSHEIM</t>
  </si>
  <si>
    <t>Sessvollmoen</t>
  </si>
  <si>
    <t>2058 SESSVOLLMOEN</t>
  </si>
  <si>
    <t>Gardermoen</t>
  </si>
  <si>
    <t>2060 GARDERMOEN</t>
  </si>
  <si>
    <t>2061 GARDERMOEN</t>
  </si>
  <si>
    <t>2062 JESSHEIM</t>
  </si>
  <si>
    <t>2063 JESSHEIM</t>
  </si>
  <si>
    <t>2066 JESSHEIM</t>
  </si>
  <si>
    <t>2067 JESSHEIM</t>
  </si>
  <si>
    <t>2068 JESSHEIM</t>
  </si>
  <si>
    <t>2069 JESSHEIM</t>
  </si>
  <si>
    <t>Råholt</t>
  </si>
  <si>
    <t>2070 RÅHOLT</t>
  </si>
  <si>
    <t>Eidsvoll</t>
  </si>
  <si>
    <t>2071 RÅHOLT</t>
  </si>
  <si>
    <t>Dal</t>
  </si>
  <si>
    <t>2072 DAL</t>
  </si>
  <si>
    <t>Bøn</t>
  </si>
  <si>
    <t>2073 BØN</t>
  </si>
  <si>
    <t>Eidsvoll Verk</t>
  </si>
  <si>
    <t>2074 EIDSVOLL VERK</t>
  </si>
  <si>
    <t>2076 DAL</t>
  </si>
  <si>
    <t>2080 EIDSVOLL</t>
  </si>
  <si>
    <t>2081 EIDSVOLL</t>
  </si>
  <si>
    <t>Hurdal</t>
  </si>
  <si>
    <t>2090 HURDAL</t>
  </si>
  <si>
    <t>2091 HURDAL</t>
  </si>
  <si>
    <t>Minnesund</t>
  </si>
  <si>
    <t>2092 MINNESUND</t>
  </si>
  <si>
    <t>Feiring</t>
  </si>
  <si>
    <t>2093 FEIRING</t>
  </si>
  <si>
    <t>2094 MINNESUND</t>
  </si>
  <si>
    <t>Årnes</t>
  </si>
  <si>
    <t>2150 ÅRNES</t>
  </si>
  <si>
    <t>2151 ÅRNES</t>
  </si>
  <si>
    <t>Vormsund</t>
  </si>
  <si>
    <t>2160 VORMSUND</t>
  </si>
  <si>
    <t>2161 VORMSUND</t>
  </si>
  <si>
    <t>Brårud</t>
  </si>
  <si>
    <t>2162 BRÅRUD</t>
  </si>
  <si>
    <t>Skogbygda</t>
  </si>
  <si>
    <t>2164 SKOGBYGDA</t>
  </si>
  <si>
    <t>Hvam</t>
  </si>
  <si>
    <t>2165 HVAM</t>
  </si>
  <si>
    <t>Oppaker</t>
  </si>
  <si>
    <t>2166 OPPAKER</t>
  </si>
  <si>
    <t>Fenstad</t>
  </si>
  <si>
    <t>2170 FENSTAD</t>
  </si>
  <si>
    <t>SKARNES</t>
  </si>
  <si>
    <t>SØR-ODAL</t>
  </si>
  <si>
    <t>Innlandet</t>
  </si>
  <si>
    <t>SLÅSTAD</t>
  </si>
  <si>
    <t>DISENÅ</t>
  </si>
  <si>
    <t>SANDER</t>
  </si>
  <si>
    <t>SAGSTUA</t>
  </si>
  <si>
    <t>NORD-ODAL</t>
  </si>
  <si>
    <t>BRUVOLL</t>
  </si>
  <si>
    <t>KNAPPER</t>
  </si>
  <si>
    <t>GARDVIK</t>
  </si>
  <si>
    <t>AUSTVATN</t>
  </si>
  <si>
    <t>KONGSVINGER</t>
  </si>
  <si>
    <t>GRANLI</t>
  </si>
  <si>
    <t>ROVERUD</t>
  </si>
  <si>
    <t>HOKKÅSEN</t>
  </si>
  <si>
    <t>LUNDERSÆTER</t>
  </si>
  <si>
    <t>BRANDVAL</t>
  </si>
  <si>
    <t>ÅBOGEN</t>
  </si>
  <si>
    <t>EIDSKOG</t>
  </si>
  <si>
    <t>GALTERUD</t>
  </si>
  <si>
    <t>AUSTMARKA</t>
  </si>
  <si>
    <t>SKOTTERUD</t>
  </si>
  <si>
    <t>TOBØL</t>
  </si>
  <si>
    <t>VESTMARKA</t>
  </si>
  <si>
    <t>MATRAND</t>
  </si>
  <si>
    <t>MAGNOR</t>
  </si>
  <si>
    <t>GRUE FINNSKOG</t>
  </si>
  <si>
    <t>GRUE</t>
  </si>
  <si>
    <t>KIRKENÆR</t>
  </si>
  <si>
    <t>GRINDER</t>
  </si>
  <si>
    <t>NAMNÅ</t>
  </si>
  <si>
    <t>ARNEBERG</t>
  </si>
  <si>
    <t>ÅSNES</t>
  </si>
  <si>
    <t>FLISA</t>
  </si>
  <si>
    <t>GJESÅSEN</t>
  </si>
  <si>
    <t>ÅSNES FINNSKOG</t>
  </si>
  <si>
    <t>HAMAR</t>
  </si>
  <si>
    <t>FURNES</t>
  </si>
  <si>
    <t>RINGSAKER</t>
  </si>
  <si>
    <t>RIDABU</t>
  </si>
  <si>
    <t>INGEBERG</t>
  </si>
  <si>
    <t>VANG PÅ HEDMARKEN</t>
  </si>
  <si>
    <t>LØTEN</t>
  </si>
  <si>
    <t>ÅDALSBRUK</t>
  </si>
  <si>
    <t>NES PÅ HEDMARKEN</t>
  </si>
  <si>
    <t>STAVSJØ</t>
  </si>
  <si>
    <t>GAUPEN</t>
  </si>
  <si>
    <t>RUDSHØGDA</t>
  </si>
  <si>
    <t>NÆROSET</t>
  </si>
  <si>
    <t>ÅSMARKA</t>
  </si>
  <si>
    <t>BRØTTUM</t>
  </si>
  <si>
    <t>BRUMUNDDAL</t>
  </si>
  <si>
    <t>MOELV</t>
  </si>
  <si>
    <t>ELVERUM</t>
  </si>
  <si>
    <t>HERNES</t>
  </si>
  <si>
    <t>SØRSKOGBYGDA</t>
  </si>
  <si>
    <t>HERADSBYGD</t>
  </si>
  <si>
    <t>JØMNA</t>
  </si>
  <si>
    <t>TRYSIL</t>
  </si>
  <si>
    <t>NYBERGSUND</t>
  </si>
  <si>
    <t>ØSTBY</t>
  </si>
  <si>
    <t>LJØRDALEN</t>
  </si>
  <si>
    <t>PLASSEN</t>
  </si>
  <si>
    <t>SØRE OSEN</t>
  </si>
  <si>
    <t>TØRBERGET</t>
  </si>
  <si>
    <t>JORDET</t>
  </si>
  <si>
    <t>SLETTÅS</t>
  </si>
  <si>
    <t>BRASKEREIDFOSS</t>
  </si>
  <si>
    <t>VÅLER (HEDMARK)</t>
  </si>
  <si>
    <t>VÅLER I SOLØR</t>
  </si>
  <si>
    <t>HASLEMOEN</t>
  </si>
  <si>
    <t>GRAVBERGET</t>
  </si>
  <si>
    <t>ENGERDAL</t>
  </si>
  <si>
    <t>DREVSJØ</t>
  </si>
  <si>
    <t>ELGÅ</t>
  </si>
  <si>
    <t>SØMÅDALEN</t>
  </si>
  <si>
    <t>RENA</t>
  </si>
  <si>
    <t>ÅMOT</t>
  </si>
  <si>
    <t>OSEN</t>
  </si>
  <si>
    <t>ATNA</t>
  </si>
  <si>
    <t>STOR-ELVDAL</t>
  </si>
  <si>
    <t>SOLLIA</t>
  </si>
  <si>
    <t>KOPPANG</t>
  </si>
  <si>
    <t>LILLEHAMMER</t>
  </si>
  <si>
    <t>VINGROM</t>
  </si>
  <si>
    <t>MESNALI</t>
  </si>
  <si>
    <t>SJUSJØEN</t>
  </si>
  <si>
    <t>LISMARKA</t>
  </si>
  <si>
    <t>FÅBERG</t>
  </si>
  <si>
    <t>ØSTRE GAUSDAL</t>
  </si>
  <si>
    <t>GAUSDAL</t>
  </si>
  <si>
    <t>SVINGVOLL</t>
  </si>
  <si>
    <t>VESTRE GAUSDAL</t>
  </si>
  <si>
    <t>FOLLEBU</t>
  </si>
  <si>
    <t>SVATSUM</t>
  </si>
  <si>
    <t>GJØVIK</t>
  </si>
  <si>
    <t>HUNNDALEN</t>
  </si>
  <si>
    <t>NORDRE TOTEN</t>
  </si>
  <si>
    <t>ØSTRE TOTEN</t>
  </si>
  <si>
    <t>BYBRUA</t>
  </si>
  <si>
    <t>RAUFOSS</t>
  </si>
  <si>
    <t>VESTRE TOTEN</t>
  </si>
  <si>
    <t>BIRI</t>
  </si>
  <si>
    <t>BIRISTRAND</t>
  </si>
  <si>
    <t>SNERTINGDAL</t>
  </si>
  <si>
    <t>REINSVOLL</t>
  </si>
  <si>
    <t>EINA</t>
  </si>
  <si>
    <t>KOLBU</t>
  </si>
  <si>
    <t>BØVERBRU</t>
  </si>
  <si>
    <t>SKREIA</t>
  </si>
  <si>
    <t>KAPP</t>
  </si>
  <si>
    <t>LENA</t>
  </si>
  <si>
    <t>1542 VESTBY</t>
  </si>
  <si>
    <t>1543 VESTBY</t>
  </si>
  <si>
    <t>1544 VESTBY</t>
  </si>
  <si>
    <t>1828 HOBØL</t>
  </si>
  <si>
    <t xml:space="preserve"> Postbokser</t>
  </si>
  <si>
    <t xml:space="preserve">Gateadresser </t>
  </si>
  <si>
    <t>1461 LØRENSKOG</t>
  </si>
  <si>
    <t>1462 FJELLHAMAR</t>
  </si>
  <si>
    <t>1463 FJELLHAMAR</t>
  </si>
  <si>
    <t>1464 FJELLHAMAR</t>
  </si>
  <si>
    <t>1465 STRØMMEN</t>
  </si>
  <si>
    <t>1466 STRØMMEN</t>
  </si>
  <si>
    <t>1467 STRØMMEN</t>
  </si>
  <si>
    <t>OMRÅDE NAVN</t>
  </si>
  <si>
    <t>OMRÅDE ID</t>
  </si>
  <si>
    <t>Oslo Vest</t>
  </si>
  <si>
    <t>Oslo Midt</t>
  </si>
  <si>
    <t>Område</t>
  </si>
  <si>
    <t>Sakkyndig</t>
  </si>
  <si>
    <t>Oslo Øst</t>
  </si>
  <si>
    <t>Follo</t>
  </si>
  <si>
    <t>Romerike Sør</t>
  </si>
  <si>
    <t>Romerike Nord</t>
  </si>
  <si>
    <t>Asker &amp; Bærum</t>
  </si>
  <si>
    <t>Østfold</t>
  </si>
  <si>
    <t>Innlandet Vest</t>
  </si>
  <si>
    <t>Innlandet Øst</t>
  </si>
  <si>
    <t>Infratek Elsikkerhet AS</t>
  </si>
  <si>
    <t>Rejlers Elsikkerhet AS</t>
  </si>
  <si>
    <t>Elsikkerhet Norge AS</t>
  </si>
  <si>
    <t>Område ID</t>
  </si>
  <si>
    <t>Org. nummer</t>
  </si>
  <si>
    <t>Navn</t>
  </si>
  <si>
    <t>Adresse</t>
  </si>
  <si>
    <t>Telefon</t>
  </si>
  <si>
    <t>elsikkerhet@rejlers.no</t>
  </si>
  <si>
    <t>elsikkerhet@infratek.no</t>
  </si>
  <si>
    <t>post@elsikkerhetnorge.no</t>
  </si>
  <si>
    <t>Aurskog-Høland, Eidskog, Eidsvoll, Gjerdrum, Hurdal, Kongsvinger, Nannestad, Nes, Sør-Odal, Ullensaker</t>
  </si>
  <si>
    <t>Org. Nummer</t>
  </si>
  <si>
    <t>Dronning Eufemiasgate 16, 0191 Oslo</t>
  </si>
  <si>
    <t>Innspurten 15, 0663 Oslo</t>
  </si>
  <si>
    <t>Sælidvegen 40, 2322 Ridabu</t>
  </si>
  <si>
    <t>Kommune/ Bydel</t>
  </si>
  <si>
    <t>Sentrum,Frogner, St.Hanshaugen og Ullern</t>
  </si>
  <si>
    <t>Sagene,Stovner, Grünerløkka, Nordre Aker, Bjerke og Grorud</t>
  </si>
  <si>
    <t>Alna, Gamle Oslo, Nordstrand, Østensjø, Marka og Søndre Nordstrand</t>
  </si>
  <si>
    <t>Frogn, Indre Østfold, Nordre Follo, Vestby, Ås</t>
  </si>
  <si>
    <t>Lillestrøm, Lørenskog, Nittedal og Rælingen</t>
  </si>
  <si>
    <t>Asker og Bærum</t>
  </si>
  <si>
    <t>Aremark, Fredrikstad(Onsøy), Halden, Marker, Moss, Sarpsborg, Skiptvet,Vålerog Råde</t>
  </si>
  <si>
    <t>Gausdal, Gjøvik, Lillehammer, Ringsaker, Vestre Toten og Østre Toten</t>
  </si>
  <si>
    <t>Åsnes, Elverum, Engerdal, Grue, Hamar, Løten, Nord-Odal, Stor-Elvdal, Trysil, Våler og Åmot</t>
  </si>
  <si>
    <t>Midtstranda 51, 2321 Hamar</t>
  </si>
  <si>
    <t>Omexom Elsikkerhet AS</t>
  </si>
  <si>
    <t>0301</t>
  </si>
  <si>
    <t>Eidskog</t>
  </si>
  <si>
    <t>Elverum</t>
  </si>
  <si>
    <t>Sør-Odal</t>
  </si>
  <si>
    <t>Engerdal</t>
  </si>
  <si>
    <t>Gausdal</t>
  </si>
  <si>
    <t>Gjøvik</t>
  </si>
  <si>
    <t>Hamar</t>
  </si>
  <si>
    <t>Kongsvinger</t>
  </si>
  <si>
    <t>Lillehammer</t>
  </si>
  <si>
    <t>Nord-Odal</t>
  </si>
  <si>
    <t>Ringsaker</t>
  </si>
  <si>
    <t>Stor-Elvdal</t>
  </si>
  <si>
    <t>Trysil</t>
  </si>
  <si>
    <t>Vestre Toten</t>
  </si>
  <si>
    <t>Våler(Innlandet)</t>
  </si>
  <si>
    <t>Østre Toten</t>
  </si>
  <si>
    <t>Åmot</t>
  </si>
  <si>
    <t>Åsnes</t>
  </si>
  <si>
    <t>Løten</t>
  </si>
  <si>
    <t>Stange</t>
  </si>
  <si>
    <t>Ottestad</t>
  </si>
  <si>
    <t>Vallset</t>
  </si>
  <si>
    <t>Åsvang</t>
  </si>
  <si>
    <t>Romedal</t>
  </si>
  <si>
    <t>Tangen</t>
  </si>
  <si>
    <t>Espa</t>
  </si>
  <si>
    <t>Ilseng</t>
  </si>
  <si>
    <t>2312 Ottestad</t>
  </si>
  <si>
    <t>2330 Vallset</t>
  </si>
  <si>
    <t>2335 Stange</t>
  </si>
  <si>
    <t>2338 Espa</t>
  </si>
  <si>
    <t>2344 Ilseng</t>
  </si>
  <si>
    <t>2652 SVINGVOLL</t>
  </si>
  <si>
    <t>2653 VESTRE GAUSDAL</t>
  </si>
  <si>
    <t>2656 FOLLEBU</t>
  </si>
  <si>
    <t>2657 SVATSUM</t>
  </si>
  <si>
    <t>2401 ELVERUM</t>
  </si>
  <si>
    <t>2402 ELVERUM</t>
  </si>
  <si>
    <t>2405 ELVERUM</t>
  </si>
  <si>
    <t>2406 ELVERUM</t>
  </si>
  <si>
    <t>2407 ELVERUM</t>
  </si>
  <si>
    <t>2801 GJØVIK</t>
  </si>
  <si>
    <t>2803 GJØVIK</t>
  </si>
  <si>
    <t>2806 GJØVIK</t>
  </si>
  <si>
    <t>2810 GJØVIK</t>
  </si>
  <si>
    <t>2815 GJØVIK</t>
  </si>
  <si>
    <t>2816 GJØVIK</t>
  </si>
  <si>
    <t>2817 GJØVIK</t>
  </si>
  <si>
    <t>2818 GJØVIK</t>
  </si>
  <si>
    <t>2819 GJØVIK</t>
  </si>
  <si>
    <t>2821 GJØVIK</t>
  </si>
  <si>
    <t>2822 BYBRUA</t>
  </si>
  <si>
    <t>2220 ÅBOGEN</t>
  </si>
  <si>
    <t>2825 GJØVIK</t>
  </si>
  <si>
    <t>2827 HUNNDALEN</t>
  </si>
  <si>
    <t>2836 BIRI</t>
  </si>
  <si>
    <t>2837 BIRISTRAND</t>
  </si>
  <si>
    <t>2230 SKOTTERUD</t>
  </si>
  <si>
    <t>2232 TOBØL</t>
  </si>
  <si>
    <t>2233 VESTMARKA</t>
  </si>
  <si>
    <t>2235 MATRAND</t>
  </si>
  <si>
    <t>2240 MAGNOR</t>
  </si>
  <si>
    <t>2408 ELVERUM</t>
  </si>
  <si>
    <t>2409 ELVERUM</t>
  </si>
  <si>
    <t>2410 HERNES</t>
  </si>
  <si>
    <t>2411 ELVERUM</t>
  </si>
  <si>
    <t>2412 SØRSKOGBYGDA</t>
  </si>
  <si>
    <t>2413 ELVERUM</t>
  </si>
  <si>
    <t>2414 ELVERUM</t>
  </si>
  <si>
    <t>2415 HERADSBYGD</t>
  </si>
  <si>
    <t>2416 JØMNA</t>
  </si>
  <si>
    <t>2418 ELVERUM</t>
  </si>
  <si>
    <t>2838 SNERTINGDAL</t>
  </si>
  <si>
    <t>2301 HAMAR</t>
  </si>
  <si>
    <t>2256 GRUE FINNSKOG</t>
  </si>
  <si>
    <t>2260 KIRKENÆR</t>
  </si>
  <si>
    <t>2264 GRINDER</t>
  </si>
  <si>
    <t>2265 NAMNÅ</t>
  </si>
  <si>
    <t>2306 HAMAR</t>
  </si>
  <si>
    <t>2308 HAMAR</t>
  </si>
  <si>
    <t>2315 HAMAR</t>
  </si>
  <si>
    <t>2316 HAMAR</t>
  </si>
  <si>
    <t>2317 HAMAR</t>
  </si>
  <si>
    <t>2318 HAMAR</t>
  </si>
  <si>
    <t>2319 HAMAR</t>
  </si>
  <si>
    <t>2321 HAMAR</t>
  </si>
  <si>
    <t>2322 RIDABU</t>
  </si>
  <si>
    <t>2323 INGEBERG</t>
  </si>
  <si>
    <t>2324 VANG PÅ HEDMARKEN</t>
  </si>
  <si>
    <t>2201 KONGSVINGER</t>
  </si>
  <si>
    <t>2208 KONGSVINGER</t>
  </si>
  <si>
    <t>2209 KONGSVINGER</t>
  </si>
  <si>
    <t>2210 GRANLI</t>
  </si>
  <si>
    <t>2211 KONGSVINGER</t>
  </si>
  <si>
    <t>2212 KONGSVINGER</t>
  </si>
  <si>
    <t>2213 KONGSVINGER</t>
  </si>
  <si>
    <t>2214 KONGSVINGER</t>
  </si>
  <si>
    <t>2216 ROVERUD</t>
  </si>
  <si>
    <t>2217 HOKKÅSEN</t>
  </si>
  <si>
    <t>2218 LUNDERSÆTER</t>
  </si>
  <si>
    <t>2219 BRANDVAL</t>
  </si>
  <si>
    <t>2224 AUSTMARKA</t>
  </si>
  <si>
    <t>2226 KONGSVINGER</t>
  </si>
  <si>
    <t>2601 LILLEHAMMER</t>
  </si>
  <si>
    <t>2340 LØTEN</t>
  </si>
  <si>
    <t>2345 ÅDALSBRUK</t>
  </si>
  <si>
    <t>2605 LILLEHAMMER</t>
  </si>
  <si>
    <t>2607 VINGROM</t>
  </si>
  <si>
    <t>2608 LILLEHAMMER</t>
  </si>
  <si>
    <t>2609 LILLEHAMMER</t>
  </si>
  <si>
    <t>2611 LILLEHAMMER</t>
  </si>
  <si>
    <t>2613 LILLEHAMMER</t>
  </si>
  <si>
    <t>2614 LILLEHAMMER</t>
  </si>
  <si>
    <t>2615 LILLEHAMMER</t>
  </si>
  <si>
    <t>2617 LILLEHAMMER</t>
  </si>
  <si>
    <t>2618 LILLEHAMMER</t>
  </si>
  <si>
    <t>2619 LILLEHAMMER</t>
  </si>
  <si>
    <t>2623 LILLEHAMMER</t>
  </si>
  <si>
    <t>2624 LILLEHAMMER</t>
  </si>
  <si>
    <t>2625 FÅBERG</t>
  </si>
  <si>
    <t>2626 LILLEHAMMER</t>
  </si>
  <si>
    <t>2120 SAGSTUA</t>
  </si>
  <si>
    <t>2123 BRUVOLL</t>
  </si>
  <si>
    <t>2130 KNAPPER</t>
  </si>
  <si>
    <t>2132 GARDVIK</t>
  </si>
  <si>
    <t>2133 GARDVIK</t>
  </si>
  <si>
    <t>2134 AUSTVATN</t>
  </si>
  <si>
    <t>2320 FURNES</t>
  </si>
  <si>
    <t>2350 NES PÅ HEDMARKEN</t>
  </si>
  <si>
    <t>2353 STAVSJØ</t>
  </si>
  <si>
    <t>2355 GAUPEN</t>
  </si>
  <si>
    <t>2360 RUDSHØGDA</t>
  </si>
  <si>
    <t>2364 NÆROSET</t>
  </si>
  <si>
    <t>2365 ÅSMARKA</t>
  </si>
  <si>
    <t>2372 BRØTTUM</t>
  </si>
  <si>
    <t>2380 BRUMUNDDAL</t>
  </si>
  <si>
    <t>2381 BRUMUNDDAL</t>
  </si>
  <si>
    <t>2382 BRUMUNDDAL</t>
  </si>
  <si>
    <t>2383 BRUMUNDDAL</t>
  </si>
  <si>
    <t>2384 BRUMUNDDAL</t>
  </si>
  <si>
    <t>2385 BRUMUNDDAL</t>
  </si>
  <si>
    <t>2386 BRUMUNDDAL</t>
  </si>
  <si>
    <t>2387 BRUMUNDDAL</t>
  </si>
  <si>
    <t>2388 BRUMUNDDAL</t>
  </si>
  <si>
    <t>2390 MOELV</t>
  </si>
  <si>
    <t>2610 MESNALI</t>
  </si>
  <si>
    <t>2612 SJUSJØEN</t>
  </si>
  <si>
    <t>2616 LISMARKA</t>
  </si>
  <si>
    <t>2476 ATNA</t>
  </si>
  <si>
    <t>2477 SOLLIA</t>
  </si>
  <si>
    <t>2480 KOPPANG</t>
  </si>
  <si>
    <t>2100 SKARNES</t>
  </si>
  <si>
    <t>2110 SLÅSTAD</t>
  </si>
  <si>
    <t>2114 DISENÅ</t>
  </si>
  <si>
    <t>2116 SANDER</t>
  </si>
  <si>
    <t>2223 GALTERUD</t>
  </si>
  <si>
    <t>2420 TRYSIL</t>
  </si>
  <si>
    <t>2421 TRYSIL</t>
  </si>
  <si>
    <t>2422 NYBERGSUND</t>
  </si>
  <si>
    <t>2423 ØSTBY</t>
  </si>
  <si>
    <t>2425 LJØRDALEN</t>
  </si>
  <si>
    <t>2426 LJØRDALEN</t>
  </si>
  <si>
    <t>2427 PLASSEN</t>
  </si>
  <si>
    <t>2428 SØRE OSEN</t>
  </si>
  <si>
    <t>2429 TØRBERGET</t>
  </si>
  <si>
    <t>2430 JORDET</t>
  </si>
  <si>
    <t>2432 SLETTÅS</t>
  </si>
  <si>
    <t>2830 RAUFOSS</t>
  </si>
  <si>
    <t>2831 RAUFOSS</t>
  </si>
  <si>
    <t>2833 RAUFOSS</t>
  </si>
  <si>
    <t>2834 RAUFOSS</t>
  </si>
  <si>
    <t>2835 RAUFOSS</t>
  </si>
  <si>
    <t>2840 REINSVOLL</t>
  </si>
  <si>
    <t>2843 EINA</t>
  </si>
  <si>
    <t>2846 BØVERBRU</t>
  </si>
  <si>
    <t>2435 BRASKEREIDFOSS</t>
  </si>
  <si>
    <t>2436 VÅLER I SOLØR</t>
  </si>
  <si>
    <t>2437 HASLEMOEN</t>
  </si>
  <si>
    <t>2438 GRAVBERGET</t>
  </si>
  <si>
    <t>2820 NORDRE TOTEN</t>
  </si>
  <si>
    <t>2847 KOLBU</t>
  </si>
  <si>
    <t>2848 SKREIA</t>
  </si>
  <si>
    <t>2849 KAPP</t>
  </si>
  <si>
    <t>2850 LENA</t>
  </si>
  <si>
    <t>2858 KAPP</t>
  </si>
  <si>
    <t>2450 RENA</t>
  </si>
  <si>
    <t>2460 OSEN</t>
  </si>
  <si>
    <t>2266 ARNEBERG</t>
  </si>
  <si>
    <t>2270 FLISA</t>
  </si>
  <si>
    <t>2280 GJESÅSEN</t>
  </si>
  <si>
    <t>2283 ÅSNES FINNSKOG</t>
  </si>
  <si>
    <t>Søk Postnummer</t>
  </si>
  <si>
    <t>Poststed</t>
  </si>
  <si>
    <t>Kommune</t>
  </si>
  <si>
    <t>Området</t>
  </si>
  <si>
    <t>tilsyn@elvia.no</t>
  </si>
  <si>
    <t>Sakkyndig selskap 2026</t>
  </si>
  <si>
    <t>Schweigaardsgate 15, 0191 Oslo</t>
  </si>
  <si>
    <t>Akershus</t>
  </si>
  <si>
    <t>Ski</t>
  </si>
  <si>
    <t>1400 Ski</t>
  </si>
  <si>
    <t>Kråkstad</t>
  </si>
  <si>
    <t>1408 Kråkstad</t>
  </si>
  <si>
    <t>Nesoddtangen</t>
  </si>
  <si>
    <t>Nesodden</t>
  </si>
  <si>
    <t>Fagerstrand</t>
  </si>
  <si>
    <t>Spro</t>
  </si>
  <si>
    <t>1615 Fredrikstad</t>
  </si>
  <si>
    <t>Torp</t>
  </si>
  <si>
    <t>1821 SPYDEBERG</t>
  </si>
  <si>
    <t>1852 MYSEN</t>
  </si>
  <si>
    <t xml:space="preserve">Enebakk </t>
  </si>
  <si>
    <t>Flisa</t>
  </si>
  <si>
    <t>Rendalen</t>
  </si>
  <si>
    <t>Tynset</t>
  </si>
  <si>
    <t>Tolga</t>
  </si>
  <si>
    <t>Os i Østerdalen</t>
  </si>
  <si>
    <t>OS</t>
  </si>
  <si>
    <t>Tufsingdalen</t>
  </si>
  <si>
    <t>Os</t>
  </si>
  <si>
    <t>Alvdal</t>
  </si>
  <si>
    <t>Tretten</t>
  </si>
  <si>
    <t>Øyer</t>
  </si>
  <si>
    <t>Espedalen</t>
  </si>
  <si>
    <t>2658 Espedalen</t>
  </si>
  <si>
    <t>Sør-Fron</t>
  </si>
  <si>
    <t>Roa</t>
  </si>
  <si>
    <t>Lunner</t>
  </si>
  <si>
    <t>Harestua</t>
  </si>
  <si>
    <t>Brandbu</t>
  </si>
  <si>
    <t>Gran</t>
  </si>
  <si>
    <t>Fall</t>
  </si>
  <si>
    <t>Søndre Land</t>
  </si>
  <si>
    <t>Dokka</t>
  </si>
  <si>
    <t>Nordre Land</t>
  </si>
  <si>
    <t>Nord-Torpa</t>
  </si>
  <si>
    <t>Aurdal</t>
  </si>
  <si>
    <t>Nord-Aurdal</t>
  </si>
  <si>
    <t>Skrautvål</t>
  </si>
  <si>
    <t>Leira i Valdres</t>
  </si>
  <si>
    <t>Bagn</t>
  </si>
  <si>
    <t>Sør-Aurdal</t>
  </si>
  <si>
    <t>Begna</t>
  </si>
  <si>
    <t>Heggenes</t>
  </si>
  <si>
    <t>Øystre Slidre</t>
  </si>
  <si>
    <t>Beito</t>
  </si>
  <si>
    <t>Lomen</t>
  </si>
  <si>
    <t>Vestre Slidre</t>
  </si>
  <si>
    <t>Øye</t>
  </si>
  <si>
    <t>Vang</t>
  </si>
  <si>
    <t>Lier</t>
  </si>
  <si>
    <t>Slemmestad</t>
  </si>
  <si>
    <t>Sollihøgda</t>
  </si>
  <si>
    <t>Hole</t>
  </si>
  <si>
    <t>Bydel</t>
  </si>
  <si>
    <t>1894 DEGERNES</t>
  </si>
  <si>
    <t>Ytre Enebakk</t>
  </si>
  <si>
    <t>1914 Ytre Enebakk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</si>
</sst>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&lt;=9999]0000;General"/>
  </numFmts>
  <fonts count="10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0000"/>
      <name val="Red Hat Text"/>
    </font>
    <font>
      <sz val="8"/>
      <name val="Calibri"/>
      <family val="2"/>
      <scheme val="minor"/>
    </font>
    <font>
      <sz val="11"/>
      <name val="Red hat text"/>
    </font>
    <font>
      <sz val="11"/>
      <color theme="2" tint="-9.9948118533890809E-2"/>
      <name val="Red hat text"/>
    </font>
    <font>
      <sz val="11"/>
      <color theme="1"/>
      <name val="Red hat text"/>
    </font>
    <font>
      <b/>
      <sz val="11"/>
      <color theme="1"/>
      <name val="Red hat text"/>
    </font>
    <font>
      <u/>
      <sz val="11"/>
      <color theme="10"/>
      <name val="Red Hat Text"/>
    </font>
  </fonts>
  <fills count="10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E0E0E0"/>
        <bgColor rgb="FF000000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50">
    <xf numFmtId="0" fontId="0" fillId="0" borderId="0" xfId="0"/>
    <xf numFmtId="0" fontId="1" fillId="0" borderId="0" xfId="1"/>
    <xf numFmtId="0" fontId="0" fillId="2" borderId="0" xfId="0" applyFill="1"/>
    <xf numFmtId="0" fontId="0" fillId="0" borderId="0" xfId="0" applyProtection="1">
      <protection locked="0"/>
    </xf>
    <xf numFmtId="0" fontId="0" fillId="0" borderId="8" xfId="0" applyBorder="1"/>
    <xf numFmtId="0" fontId="1" fillId="0" borderId="4" xfId="1" applyBorder="1"/>
    <xf numFmtId="0" fontId="0" fillId="0" borderId="9" xfId="0" applyBorder="1"/>
    <xf numFmtId="0" fontId="0" fillId="0" borderId="10" xfId="0" applyBorder="1"/>
    <xf numFmtId="0" fontId="1" fillId="0" borderId="3" xfId="1" applyBorder="1"/>
    <xf numFmtId="0" fontId="2" fillId="4" borderId="11" xfId="0" applyFont="1" applyFill="1" applyBorder="1"/>
    <xf numFmtId="0" fontId="2" fillId="4" borderId="12" xfId="0" applyFont="1" applyFill="1" applyBorder="1"/>
    <xf numFmtId="0" fontId="2" fillId="4" borderId="13" xfId="0" applyFont="1" applyFill="1" applyBorder="1"/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2" xfId="0" applyBorder="1" applyAlignment="1">
      <alignment wrapText="1"/>
    </xf>
    <xf numFmtId="0" fontId="0" fillId="0" borderId="8" xfId="0" applyBorder="1" applyAlignment="1">
      <alignment wrapText="1"/>
    </xf>
    <xf numFmtId="0" fontId="0" fillId="0" borderId="0" xfId="0" applyAlignment="1">
      <alignment wrapText="1"/>
    </xf>
    <xf numFmtId="0" fontId="0" fillId="0" borderId="4" xfId="0" applyBorder="1" applyAlignment="1">
      <alignment wrapText="1"/>
    </xf>
    <xf numFmtId="0" fontId="0" fillId="0" borderId="9" xfId="0" applyBorder="1" applyAlignment="1">
      <alignment wrapText="1"/>
    </xf>
    <xf numFmtId="0" fontId="0" fillId="0" borderId="10" xfId="0" applyBorder="1" applyAlignment="1">
      <alignment wrapText="1"/>
    </xf>
    <xf numFmtId="0" fontId="0" fillId="0" borderId="3" xfId="0" applyBorder="1" applyAlignment="1">
      <alignment wrapText="1"/>
    </xf>
    <xf numFmtId="0" fontId="7" fillId="5" borderId="0" xfId="0" applyFont="1" applyFill="1" applyAlignment="1">
      <alignment horizontal="left"/>
    </xf>
    <xf numFmtId="0" fontId="7" fillId="5" borderId="0" xfId="0" applyFont="1" applyFill="1"/>
    <xf numFmtId="0" fontId="7" fillId="5" borderId="0" xfId="0" applyFont="1" applyFill="1" applyAlignment="1">
      <alignment horizontal="center"/>
    </xf>
    <xf numFmtId="0" fontId="8" fillId="6" borderId="0" xfId="0" applyFont="1" applyFill="1"/>
    <xf numFmtId="1" fontId="8" fillId="6" borderId="0" xfId="0" applyNumberFormat="1" applyFont="1" applyFill="1"/>
    <xf numFmtId="0" fontId="8" fillId="6" borderId="0" xfId="0" applyFont="1" applyFill="1" applyAlignment="1">
      <alignment horizontal="center"/>
    </xf>
    <xf numFmtId="0" fontId="5" fillId="5" borderId="0" xfId="0" applyFont="1" applyFill="1"/>
    <xf numFmtId="0" fontId="6" fillId="5" borderId="0" xfId="0" applyFont="1" applyFill="1" applyAlignment="1">
      <alignment horizontal="center"/>
    </xf>
    <xf numFmtId="14" fontId="8" fillId="6" borderId="0" xfId="0" applyNumberFormat="1" applyFont="1" applyFill="1" applyAlignment="1">
      <alignment horizontal="center"/>
    </xf>
    <xf numFmtId="14" fontId="7" fillId="5" borderId="0" xfId="0" applyNumberFormat="1" applyFont="1" applyFill="1" applyAlignment="1">
      <alignment horizontal="center"/>
    </xf>
    <xf numFmtId="0" fontId="6" fillId="5" borderId="0" xfId="0" applyFont="1" applyFill="1"/>
    <xf numFmtId="0" fontId="8" fillId="5" borderId="14" xfId="0" applyFont="1" applyFill="1" applyBorder="1" applyAlignment="1">
      <alignment horizontal="center"/>
    </xf>
    <xf numFmtId="164" fontId="7" fillId="7" borderId="0" xfId="0" applyNumberFormat="1" applyFont="1" applyFill="1" applyAlignment="1" applyProtection="1">
      <alignment horizontal="right"/>
      <protection locked="0"/>
    </xf>
    <xf numFmtId="0" fontId="7" fillId="5" borderId="0" xfId="0" applyFont="1" applyFill="1" applyAlignment="1" applyProtection="1">
      <alignment horizontal="center"/>
      <protection hidden="1"/>
    </xf>
    <xf numFmtId="0" fontId="2" fillId="2" borderId="6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0" fillId="0" borderId="0" xfId="0" applyBorder="1"/>
    <xf numFmtId="0" fontId="8" fillId="9" borderId="0" xfId="0" applyFont="1" applyFill="1"/>
    <xf numFmtId="0" fontId="7" fillId="0" borderId="0" xfId="0" applyFont="1" applyProtection="1">
      <protection locked="0"/>
    </xf>
    <xf numFmtId="164" fontId="7" fillId="0" borderId="0" xfId="0" applyNumberFormat="1" applyFont="1" applyAlignment="1" applyProtection="1">
      <alignment horizontal="right"/>
      <protection locked="0"/>
    </xf>
    <xf numFmtId="49" fontId="7" fillId="0" borderId="0" xfId="0" applyNumberFormat="1" applyFont="1" applyAlignment="1" applyProtection="1">
      <alignment horizontal="right"/>
      <protection locked="0"/>
    </xf>
    <xf numFmtId="0" fontId="7" fillId="8" borderId="0" xfId="0" applyFont="1" applyFill="1" applyProtection="1">
      <protection locked="0" hidden="1"/>
    </xf>
    <xf numFmtId="0" fontId="7" fillId="0" borderId="0" xfId="0" applyFont="1"/>
    <xf numFmtId="0" fontId="9" fillId="8" borderId="0" xfId="1" applyFont="1" applyFill="1"/>
    <xf numFmtId="0" fontId="7" fillId="0" borderId="0" xfId="0" applyFont="1" applyAlignment="1" applyProtection="1">
      <alignment horizontal="right"/>
      <protection locked="0"/>
    </xf>
    <xf numFmtId="164" fontId="5" fillId="0" borderId="0" xfId="0" applyNumberFormat="1" applyFont="1" applyAlignment="1" applyProtection="1">
      <alignment horizontal="right"/>
      <protection locked="0"/>
    </xf>
  </cellXfs>
  <cellStyles count="2">
    <cellStyle name="Hyperkobling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– 2022-tema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hyperlink" Target="mailto:Tilsyn@hafslund.no" TargetMode="External"/><Relationship Id="rId117" Type="http://schemas.openxmlformats.org/officeDocument/2006/relationships/hyperlink" Target="mailto:Tilsyn@hafslund.no" TargetMode="External"/><Relationship Id="rId21" Type="http://schemas.openxmlformats.org/officeDocument/2006/relationships/hyperlink" Target="mailto:Tilsyn@hafslund.no" TargetMode="External"/><Relationship Id="rId42" Type="http://schemas.openxmlformats.org/officeDocument/2006/relationships/hyperlink" Target="mailto:Tilsyn@hafslund.no" TargetMode="External"/><Relationship Id="rId47" Type="http://schemas.openxmlformats.org/officeDocument/2006/relationships/hyperlink" Target="mailto:Tilsyn@hafslund.no" TargetMode="External"/><Relationship Id="rId63" Type="http://schemas.openxmlformats.org/officeDocument/2006/relationships/hyperlink" Target="mailto:Tilsyn@hafslund.no" TargetMode="External"/><Relationship Id="rId68" Type="http://schemas.openxmlformats.org/officeDocument/2006/relationships/hyperlink" Target="mailto:Tilsyn@hafslund.no" TargetMode="External"/><Relationship Id="rId84" Type="http://schemas.openxmlformats.org/officeDocument/2006/relationships/hyperlink" Target="mailto:Tilsyn@hafslund.no" TargetMode="External"/><Relationship Id="rId89" Type="http://schemas.openxmlformats.org/officeDocument/2006/relationships/hyperlink" Target="mailto:Tilsyn@hafslund.no" TargetMode="External"/><Relationship Id="rId112" Type="http://schemas.openxmlformats.org/officeDocument/2006/relationships/hyperlink" Target="mailto:Tilsyn@hafslund.no" TargetMode="External"/><Relationship Id="rId16" Type="http://schemas.openxmlformats.org/officeDocument/2006/relationships/hyperlink" Target="mailto:Tilsyn@hafslund.no" TargetMode="External"/><Relationship Id="rId107" Type="http://schemas.openxmlformats.org/officeDocument/2006/relationships/hyperlink" Target="mailto:Tilsyn@hafslund.no" TargetMode="External"/><Relationship Id="rId11" Type="http://schemas.openxmlformats.org/officeDocument/2006/relationships/hyperlink" Target="mailto:Tilsyn@hafslund.no" TargetMode="External"/><Relationship Id="rId32" Type="http://schemas.openxmlformats.org/officeDocument/2006/relationships/hyperlink" Target="mailto:Tilsyn@hafslund.no" TargetMode="External"/><Relationship Id="rId37" Type="http://schemas.openxmlformats.org/officeDocument/2006/relationships/hyperlink" Target="mailto:Tilsyn@hafslund.no" TargetMode="External"/><Relationship Id="rId53" Type="http://schemas.openxmlformats.org/officeDocument/2006/relationships/hyperlink" Target="mailto:Tilsyn@hafslund.no" TargetMode="External"/><Relationship Id="rId58" Type="http://schemas.openxmlformats.org/officeDocument/2006/relationships/hyperlink" Target="mailto:Tilsyn@hafslund.no" TargetMode="External"/><Relationship Id="rId74" Type="http://schemas.openxmlformats.org/officeDocument/2006/relationships/hyperlink" Target="mailto:Tilsyn@hafslund.no" TargetMode="External"/><Relationship Id="rId79" Type="http://schemas.openxmlformats.org/officeDocument/2006/relationships/hyperlink" Target="mailto:Tilsyn@hafslund.no" TargetMode="External"/><Relationship Id="rId102" Type="http://schemas.openxmlformats.org/officeDocument/2006/relationships/hyperlink" Target="mailto:Tilsyn@hafslund.no" TargetMode="External"/><Relationship Id="rId5" Type="http://schemas.openxmlformats.org/officeDocument/2006/relationships/hyperlink" Target="mailto:Tilsyn@hafslund.no" TargetMode="External"/><Relationship Id="rId90" Type="http://schemas.openxmlformats.org/officeDocument/2006/relationships/hyperlink" Target="mailto:Tilsyn@hafslund.no" TargetMode="External"/><Relationship Id="rId95" Type="http://schemas.openxmlformats.org/officeDocument/2006/relationships/hyperlink" Target="mailto:Tilsyn@hafslund.no" TargetMode="External"/><Relationship Id="rId22" Type="http://schemas.openxmlformats.org/officeDocument/2006/relationships/hyperlink" Target="mailto:Tilsyn@hafslund.no" TargetMode="External"/><Relationship Id="rId27" Type="http://schemas.openxmlformats.org/officeDocument/2006/relationships/hyperlink" Target="mailto:Tilsyn@hafslund.no" TargetMode="External"/><Relationship Id="rId43" Type="http://schemas.openxmlformats.org/officeDocument/2006/relationships/hyperlink" Target="mailto:Tilsyn@hafslund.no" TargetMode="External"/><Relationship Id="rId48" Type="http://schemas.openxmlformats.org/officeDocument/2006/relationships/hyperlink" Target="mailto:Tilsyn@hafslund.no" TargetMode="External"/><Relationship Id="rId64" Type="http://schemas.openxmlformats.org/officeDocument/2006/relationships/hyperlink" Target="mailto:Tilsyn@hafslund.no" TargetMode="External"/><Relationship Id="rId69" Type="http://schemas.openxmlformats.org/officeDocument/2006/relationships/hyperlink" Target="mailto:Tilsyn@hafslund.no" TargetMode="External"/><Relationship Id="rId113" Type="http://schemas.openxmlformats.org/officeDocument/2006/relationships/hyperlink" Target="mailto:Tilsyn@hafslund.no" TargetMode="External"/><Relationship Id="rId118" Type="http://schemas.openxmlformats.org/officeDocument/2006/relationships/hyperlink" Target="mailto:Tilsyn@hafslund.no" TargetMode="External"/><Relationship Id="rId80" Type="http://schemas.openxmlformats.org/officeDocument/2006/relationships/hyperlink" Target="mailto:Tilsyn@hafslund.no" TargetMode="External"/><Relationship Id="rId85" Type="http://schemas.openxmlformats.org/officeDocument/2006/relationships/hyperlink" Target="mailto:Tilsyn@hafslund.no" TargetMode="External"/><Relationship Id="rId12" Type="http://schemas.openxmlformats.org/officeDocument/2006/relationships/hyperlink" Target="mailto:Tilsyn@hafslund.no" TargetMode="External"/><Relationship Id="rId17" Type="http://schemas.openxmlformats.org/officeDocument/2006/relationships/hyperlink" Target="mailto:Tilsyn@hafslund.no" TargetMode="External"/><Relationship Id="rId33" Type="http://schemas.openxmlformats.org/officeDocument/2006/relationships/hyperlink" Target="mailto:Tilsyn@hafslund.no" TargetMode="External"/><Relationship Id="rId38" Type="http://schemas.openxmlformats.org/officeDocument/2006/relationships/hyperlink" Target="mailto:Tilsyn@hafslund.no" TargetMode="External"/><Relationship Id="rId59" Type="http://schemas.openxmlformats.org/officeDocument/2006/relationships/hyperlink" Target="mailto:Tilsyn@hafslund.no" TargetMode="External"/><Relationship Id="rId103" Type="http://schemas.openxmlformats.org/officeDocument/2006/relationships/hyperlink" Target="mailto:Tilsyn@hafslund.no" TargetMode="External"/><Relationship Id="rId108" Type="http://schemas.openxmlformats.org/officeDocument/2006/relationships/hyperlink" Target="mailto:Tilsyn@hafslund.no" TargetMode="External"/><Relationship Id="rId54" Type="http://schemas.openxmlformats.org/officeDocument/2006/relationships/hyperlink" Target="mailto:Tilsyn@hafslund.no" TargetMode="External"/><Relationship Id="rId70" Type="http://schemas.openxmlformats.org/officeDocument/2006/relationships/hyperlink" Target="mailto:Tilsyn@hafslund.no" TargetMode="External"/><Relationship Id="rId75" Type="http://schemas.openxmlformats.org/officeDocument/2006/relationships/hyperlink" Target="mailto:Tilsyn@hafslund.no" TargetMode="External"/><Relationship Id="rId91" Type="http://schemas.openxmlformats.org/officeDocument/2006/relationships/hyperlink" Target="mailto:Tilsyn@hafslund.no" TargetMode="External"/><Relationship Id="rId96" Type="http://schemas.openxmlformats.org/officeDocument/2006/relationships/hyperlink" Target="mailto:Tilsyn@hafslund.no" TargetMode="External"/><Relationship Id="rId1" Type="http://schemas.openxmlformats.org/officeDocument/2006/relationships/hyperlink" Target="mailto:Tilsyn@hafslund.no" TargetMode="External"/><Relationship Id="rId6" Type="http://schemas.openxmlformats.org/officeDocument/2006/relationships/hyperlink" Target="mailto:Tilsyn@hafslund.no" TargetMode="External"/><Relationship Id="rId23" Type="http://schemas.openxmlformats.org/officeDocument/2006/relationships/hyperlink" Target="mailto:Tilsyn@hafslund.no" TargetMode="External"/><Relationship Id="rId28" Type="http://schemas.openxmlformats.org/officeDocument/2006/relationships/hyperlink" Target="mailto:Tilsyn@hafslund.no" TargetMode="External"/><Relationship Id="rId49" Type="http://schemas.openxmlformats.org/officeDocument/2006/relationships/hyperlink" Target="mailto:Tilsyn@hafslund.no" TargetMode="External"/><Relationship Id="rId114" Type="http://schemas.openxmlformats.org/officeDocument/2006/relationships/hyperlink" Target="mailto:Tilsyn@hafslund.no" TargetMode="External"/><Relationship Id="rId119" Type="http://schemas.openxmlformats.org/officeDocument/2006/relationships/hyperlink" Target="mailto:Tilsyn@hafslund.no" TargetMode="External"/><Relationship Id="rId44" Type="http://schemas.openxmlformats.org/officeDocument/2006/relationships/hyperlink" Target="mailto:Tilsyn@hafslund.no" TargetMode="External"/><Relationship Id="rId60" Type="http://schemas.openxmlformats.org/officeDocument/2006/relationships/hyperlink" Target="mailto:Tilsyn@hafslund.no" TargetMode="External"/><Relationship Id="rId65" Type="http://schemas.openxmlformats.org/officeDocument/2006/relationships/hyperlink" Target="mailto:Tilsyn@hafslund.no" TargetMode="External"/><Relationship Id="rId81" Type="http://schemas.openxmlformats.org/officeDocument/2006/relationships/hyperlink" Target="mailto:Tilsyn@hafslund.no" TargetMode="External"/><Relationship Id="rId86" Type="http://schemas.openxmlformats.org/officeDocument/2006/relationships/hyperlink" Target="mailto:Tilsyn@hafslund.no" TargetMode="External"/><Relationship Id="rId4" Type="http://schemas.openxmlformats.org/officeDocument/2006/relationships/hyperlink" Target="mailto:Tilsyn@hafslund.no" TargetMode="External"/><Relationship Id="rId9" Type="http://schemas.openxmlformats.org/officeDocument/2006/relationships/hyperlink" Target="mailto:Tilsyn@hafslund.no" TargetMode="External"/><Relationship Id="rId13" Type="http://schemas.openxmlformats.org/officeDocument/2006/relationships/hyperlink" Target="mailto:Tilsyn@hafslund.no" TargetMode="External"/><Relationship Id="rId18" Type="http://schemas.openxmlformats.org/officeDocument/2006/relationships/hyperlink" Target="mailto:Tilsyn@hafslund.no" TargetMode="External"/><Relationship Id="rId39" Type="http://schemas.openxmlformats.org/officeDocument/2006/relationships/hyperlink" Target="mailto:Tilsyn@hafslund.no" TargetMode="External"/><Relationship Id="rId109" Type="http://schemas.openxmlformats.org/officeDocument/2006/relationships/hyperlink" Target="mailto:Tilsyn@hafslund.no" TargetMode="External"/><Relationship Id="rId34" Type="http://schemas.openxmlformats.org/officeDocument/2006/relationships/hyperlink" Target="mailto:Tilsyn@hafslund.no" TargetMode="External"/><Relationship Id="rId50" Type="http://schemas.openxmlformats.org/officeDocument/2006/relationships/hyperlink" Target="mailto:Tilsyn@hafslund.no" TargetMode="External"/><Relationship Id="rId55" Type="http://schemas.openxmlformats.org/officeDocument/2006/relationships/hyperlink" Target="mailto:Tilsyn@hafslund.no" TargetMode="External"/><Relationship Id="rId76" Type="http://schemas.openxmlformats.org/officeDocument/2006/relationships/hyperlink" Target="mailto:Tilsyn@hafslund.no" TargetMode="External"/><Relationship Id="rId97" Type="http://schemas.openxmlformats.org/officeDocument/2006/relationships/hyperlink" Target="mailto:Tilsyn@hafslund.no" TargetMode="External"/><Relationship Id="rId104" Type="http://schemas.openxmlformats.org/officeDocument/2006/relationships/hyperlink" Target="mailto:Tilsyn@hafslund.no" TargetMode="External"/><Relationship Id="rId120" Type="http://schemas.openxmlformats.org/officeDocument/2006/relationships/hyperlink" Target="mailto:Tilsyn@hafslund.no" TargetMode="External"/><Relationship Id="rId7" Type="http://schemas.openxmlformats.org/officeDocument/2006/relationships/hyperlink" Target="mailto:Tilsyn@hafslund.no" TargetMode="External"/><Relationship Id="rId71" Type="http://schemas.openxmlformats.org/officeDocument/2006/relationships/hyperlink" Target="mailto:Tilsyn@hafslund.no" TargetMode="External"/><Relationship Id="rId92" Type="http://schemas.openxmlformats.org/officeDocument/2006/relationships/hyperlink" Target="mailto:Tilsyn@hafslund.no" TargetMode="External"/><Relationship Id="rId2" Type="http://schemas.openxmlformats.org/officeDocument/2006/relationships/hyperlink" Target="mailto:Tilsyn@hafslund.no" TargetMode="External"/><Relationship Id="rId29" Type="http://schemas.openxmlformats.org/officeDocument/2006/relationships/hyperlink" Target="mailto:Tilsyn@hafslund.no" TargetMode="External"/><Relationship Id="rId24" Type="http://schemas.openxmlformats.org/officeDocument/2006/relationships/hyperlink" Target="mailto:Tilsyn@hafslund.no" TargetMode="External"/><Relationship Id="rId40" Type="http://schemas.openxmlformats.org/officeDocument/2006/relationships/hyperlink" Target="mailto:Tilsyn@hafslund.no" TargetMode="External"/><Relationship Id="rId45" Type="http://schemas.openxmlformats.org/officeDocument/2006/relationships/hyperlink" Target="mailto:Tilsyn@hafslund.no" TargetMode="External"/><Relationship Id="rId66" Type="http://schemas.openxmlformats.org/officeDocument/2006/relationships/hyperlink" Target="mailto:Tilsyn@hafslund.no" TargetMode="External"/><Relationship Id="rId87" Type="http://schemas.openxmlformats.org/officeDocument/2006/relationships/hyperlink" Target="mailto:Tilsyn@hafslund.no" TargetMode="External"/><Relationship Id="rId110" Type="http://schemas.openxmlformats.org/officeDocument/2006/relationships/hyperlink" Target="mailto:Tilsyn@hafslund.no" TargetMode="External"/><Relationship Id="rId115" Type="http://schemas.openxmlformats.org/officeDocument/2006/relationships/hyperlink" Target="mailto:Tilsyn@hafslund.no" TargetMode="External"/><Relationship Id="rId61" Type="http://schemas.openxmlformats.org/officeDocument/2006/relationships/hyperlink" Target="mailto:Tilsyn@hafslund.no" TargetMode="External"/><Relationship Id="rId82" Type="http://schemas.openxmlformats.org/officeDocument/2006/relationships/hyperlink" Target="mailto:Tilsyn@hafslund.no" TargetMode="External"/><Relationship Id="rId19" Type="http://schemas.openxmlformats.org/officeDocument/2006/relationships/hyperlink" Target="mailto:Tilsyn@hafslund.no" TargetMode="External"/><Relationship Id="rId14" Type="http://schemas.openxmlformats.org/officeDocument/2006/relationships/hyperlink" Target="mailto:Tilsyn@hafslund.no" TargetMode="External"/><Relationship Id="rId30" Type="http://schemas.openxmlformats.org/officeDocument/2006/relationships/hyperlink" Target="mailto:Tilsyn@hafslund.no" TargetMode="External"/><Relationship Id="rId35" Type="http://schemas.openxmlformats.org/officeDocument/2006/relationships/hyperlink" Target="mailto:Tilsyn@hafslund.no" TargetMode="External"/><Relationship Id="rId56" Type="http://schemas.openxmlformats.org/officeDocument/2006/relationships/hyperlink" Target="mailto:Tilsyn@hafslund.no" TargetMode="External"/><Relationship Id="rId77" Type="http://schemas.openxmlformats.org/officeDocument/2006/relationships/hyperlink" Target="mailto:Tilsyn@hafslund.no" TargetMode="External"/><Relationship Id="rId100" Type="http://schemas.openxmlformats.org/officeDocument/2006/relationships/hyperlink" Target="mailto:Tilsyn@hafslund.no" TargetMode="External"/><Relationship Id="rId105" Type="http://schemas.openxmlformats.org/officeDocument/2006/relationships/hyperlink" Target="mailto:Tilsyn@hafslund.no" TargetMode="External"/><Relationship Id="rId8" Type="http://schemas.openxmlformats.org/officeDocument/2006/relationships/hyperlink" Target="mailto:Tilsyn@hafslund.no" TargetMode="External"/><Relationship Id="rId51" Type="http://schemas.openxmlformats.org/officeDocument/2006/relationships/hyperlink" Target="mailto:Tilsyn@hafslund.no" TargetMode="External"/><Relationship Id="rId72" Type="http://schemas.openxmlformats.org/officeDocument/2006/relationships/hyperlink" Target="mailto:Tilsyn@hafslund.no" TargetMode="External"/><Relationship Id="rId93" Type="http://schemas.openxmlformats.org/officeDocument/2006/relationships/hyperlink" Target="mailto:Tilsyn@hafslund.no" TargetMode="External"/><Relationship Id="rId98" Type="http://schemas.openxmlformats.org/officeDocument/2006/relationships/hyperlink" Target="mailto:Tilsyn@hafslund.no" TargetMode="External"/><Relationship Id="rId121" Type="http://schemas.openxmlformats.org/officeDocument/2006/relationships/printerSettings" Target="../printerSettings/printerSettings1.bin"/><Relationship Id="rId3" Type="http://schemas.openxmlformats.org/officeDocument/2006/relationships/hyperlink" Target="mailto:Tilsyn@hafslund.no" TargetMode="External"/><Relationship Id="rId25" Type="http://schemas.openxmlformats.org/officeDocument/2006/relationships/hyperlink" Target="mailto:Tilsyn@hafslund.no" TargetMode="External"/><Relationship Id="rId46" Type="http://schemas.openxmlformats.org/officeDocument/2006/relationships/hyperlink" Target="mailto:Tilsyn@hafslund.no" TargetMode="External"/><Relationship Id="rId67" Type="http://schemas.openxmlformats.org/officeDocument/2006/relationships/hyperlink" Target="mailto:Tilsyn@hafslund.no" TargetMode="External"/><Relationship Id="rId116" Type="http://schemas.openxmlformats.org/officeDocument/2006/relationships/hyperlink" Target="mailto:Tilsyn@hafslund.no" TargetMode="External"/><Relationship Id="rId20" Type="http://schemas.openxmlformats.org/officeDocument/2006/relationships/hyperlink" Target="mailto:Tilsyn@hafslund.no" TargetMode="External"/><Relationship Id="rId41" Type="http://schemas.openxmlformats.org/officeDocument/2006/relationships/hyperlink" Target="mailto:Tilsyn@hafslund.no" TargetMode="External"/><Relationship Id="rId62" Type="http://schemas.openxmlformats.org/officeDocument/2006/relationships/hyperlink" Target="mailto:Tilsyn@hafslund.no" TargetMode="External"/><Relationship Id="rId83" Type="http://schemas.openxmlformats.org/officeDocument/2006/relationships/hyperlink" Target="mailto:Tilsyn@hafslund.no" TargetMode="External"/><Relationship Id="rId88" Type="http://schemas.openxmlformats.org/officeDocument/2006/relationships/hyperlink" Target="mailto:Tilsyn@hafslund.no" TargetMode="External"/><Relationship Id="rId111" Type="http://schemas.openxmlformats.org/officeDocument/2006/relationships/hyperlink" Target="mailto:Tilsyn@hafslund.no" TargetMode="External"/><Relationship Id="rId15" Type="http://schemas.openxmlformats.org/officeDocument/2006/relationships/hyperlink" Target="mailto:Tilsyn@hafslund.no" TargetMode="External"/><Relationship Id="rId36" Type="http://schemas.openxmlformats.org/officeDocument/2006/relationships/hyperlink" Target="mailto:Tilsyn@hafslund.no" TargetMode="External"/><Relationship Id="rId57" Type="http://schemas.openxmlformats.org/officeDocument/2006/relationships/hyperlink" Target="mailto:Tilsyn@hafslund.no" TargetMode="External"/><Relationship Id="rId106" Type="http://schemas.openxmlformats.org/officeDocument/2006/relationships/hyperlink" Target="mailto:Tilsyn@hafslund.no" TargetMode="External"/><Relationship Id="rId10" Type="http://schemas.openxmlformats.org/officeDocument/2006/relationships/hyperlink" Target="mailto:Tilsyn@hafslund.no" TargetMode="External"/><Relationship Id="rId31" Type="http://schemas.openxmlformats.org/officeDocument/2006/relationships/hyperlink" Target="mailto:Tilsyn@hafslund.no" TargetMode="External"/><Relationship Id="rId52" Type="http://schemas.openxmlformats.org/officeDocument/2006/relationships/hyperlink" Target="mailto:Tilsyn@hafslund.no" TargetMode="External"/><Relationship Id="rId73" Type="http://schemas.openxmlformats.org/officeDocument/2006/relationships/hyperlink" Target="mailto:Tilsyn@hafslund.no" TargetMode="External"/><Relationship Id="rId78" Type="http://schemas.openxmlformats.org/officeDocument/2006/relationships/hyperlink" Target="mailto:Tilsyn@hafslund.no" TargetMode="External"/><Relationship Id="rId94" Type="http://schemas.openxmlformats.org/officeDocument/2006/relationships/hyperlink" Target="mailto:Tilsyn@hafslund.no" TargetMode="External"/><Relationship Id="rId99" Type="http://schemas.openxmlformats.org/officeDocument/2006/relationships/hyperlink" Target="mailto:Tilsyn@hafslund.no" TargetMode="External"/><Relationship Id="rId101" Type="http://schemas.openxmlformats.org/officeDocument/2006/relationships/hyperlink" Target="mailto:Tilsyn@hafslund.no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mailto:tilsyn@elvia.no" TargetMode="External"/><Relationship Id="rId3" Type="http://schemas.openxmlformats.org/officeDocument/2006/relationships/hyperlink" Target="mailto:Tilsyn@hafslund.no" TargetMode="External"/><Relationship Id="rId7" Type="http://schemas.openxmlformats.org/officeDocument/2006/relationships/hyperlink" Target="mailto:Tilsyn@hafslund.no" TargetMode="External"/><Relationship Id="rId2" Type="http://schemas.openxmlformats.org/officeDocument/2006/relationships/hyperlink" Target="mailto:Tilsyn@hafslund.no" TargetMode="External"/><Relationship Id="rId1" Type="http://schemas.openxmlformats.org/officeDocument/2006/relationships/hyperlink" Target="mailto:Tilsyn@hafslund.no" TargetMode="External"/><Relationship Id="rId6" Type="http://schemas.openxmlformats.org/officeDocument/2006/relationships/hyperlink" Target="mailto:Tilsyn@hafslund.no" TargetMode="External"/><Relationship Id="rId11" Type="http://schemas.openxmlformats.org/officeDocument/2006/relationships/printerSettings" Target="../printerSettings/printerSettings2.bin"/><Relationship Id="rId5" Type="http://schemas.openxmlformats.org/officeDocument/2006/relationships/hyperlink" Target="mailto:Tilsyn@hafslund.no" TargetMode="External"/><Relationship Id="rId10" Type="http://schemas.openxmlformats.org/officeDocument/2006/relationships/hyperlink" Target="mailto:tilsyn@elvia.no" TargetMode="External"/><Relationship Id="rId4" Type="http://schemas.openxmlformats.org/officeDocument/2006/relationships/hyperlink" Target="mailto:Tilsyn@hafslund.no" TargetMode="External"/><Relationship Id="rId9" Type="http://schemas.openxmlformats.org/officeDocument/2006/relationships/hyperlink" Target="mailto:Tilsyn@hafslund.no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3E412A-BE13-40DD-87F5-092FFB528F66}">
  <dimension ref="A5:T783"/>
  <sheetViews>
    <sheetView tabSelected="1" topLeftCell="D1" workbookViewId="0">
      <selection activeCell="I42" sqref="I42"/>
    </sheetView>
  </sheetViews>
  <sheetFormatPr baseColWidth="10" defaultColWidth="11.42578125" defaultRowHeight="15.75" x14ac:dyDescent="0.3"/>
  <cols>
    <col min="1" max="1" width="0" style="22" hidden="1" customWidth="1"/>
    <col min="2" max="2" width="0" style="27" hidden="1" customWidth="1"/>
    <col min="3" max="3" width="11.140625" style="27" hidden="1" customWidth="1"/>
    <col min="4" max="4" width="8" style="31" customWidth="1"/>
    <col min="5" max="5" width="23.7109375" style="23" customWidth="1"/>
    <col min="6" max="6" width="17.140625" style="23" bestFit="1" customWidth="1"/>
    <col min="7" max="7" width="25.42578125" style="23" customWidth="1"/>
    <col min="8" max="8" width="16.5703125" style="23" bestFit="1" customWidth="1"/>
    <col min="9" max="9" width="33.5703125" style="23" bestFit="1" customWidth="1"/>
    <col min="10" max="10" width="12.140625" style="23" bestFit="1" customWidth="1"/>
    <col min="11" max="11" width="5.85546875" style="22" bestFit="1" customWidth="1"/>
    <col min="12" max="12" width="16.28515625" style="22" bestFit="1" customWidth="1"/>
    <col min="13" max="13" width="14.42578125" style="22" bestFit="1" customWidth="1"/>
    <col min="14" max="14" width="20.7109375" style="23" bestFit="1" customWidth="1"/>
    <col min="15" max="15" width="7.42578125" style="23" bestFit="1" customWidth="1"/>
    <col min="16" max="16" width="14.85546875" style="23" bestFit="1" customWidth="1"/>
    <col min="17" max="17" width="14.7109375" style="22" customWidth="1"/>
    <col min="18" max="18" width="11.140625" style="22" bestFit="1" customWidth="1"/>
    <col min="19" max="19" width="12.140625" style="22" bestFit="1" customWidth="1"/>
    <col min="20" max="20" width="14.42578125" style="22" bestFit="1" customWidth="1"/>
    <col min="21" max="21" width="5.85546875" style="22" bestFit="1" customWidth="1"/>
    <col min="22" max="16384" width="11.42578125" style="22"/>
  </cols>
  <sheetData>
    <row r="5" spans="5:16" x14ac:dyDescent="0.3">
      <c r="E5" s="28"/>
      <c r="F5" s="28"/>
      <c r="G5" s="28"/>
      <c r="H5" s="28"/>
      <c r="I5" s="28"/>
      <c r="K5" s="21"/>
      <c r="O5" s="22"/>
      <c r="P5" s="22"/>
    </row>
    <row r="6" spans="5:16" x14ac:dyDescent="0.3">
      <c r="E6" s="28"/>
      <c r="F6" s="28"/>
      <c r="G6" s="28"/>
      <c r="H6" s="28"/>
      <c r="I6" s="28"/>
      <c r="K6" s="21"/>
      <c r="O6" s="22"/>
      <c r="P6" s="22"/>
    </row>
    <row r="7" spans="5:16" x14ac:dyDescent="0.3">
      <c r="E7" s="28"/>
      <c r="F7" s="28"/>
      <c r="G7" s="28"/>
      <c r="H7" s="28"/>
      <c r="I7" s="28"/>
      <c r="K7" s="21"/>
      <c r="O7" s="22"/>
      <c r="P7" s="22"/>
    </row>
    <row r="8" spans="5:16" x14ac:dyDescent="0.3">
      <c r="E8" s="28"/>
      <c r="F8" s="28"/>
      <c r="G8" s="28"/>
      <c r="H8" s="28"/>
      <c r="I8" s="28"/>
      <c r="K8" s="21"/>
      <c r="O8" s="22"/>
      <c r="P8" s="22"/>
    </row>
    <row r="9" spans="5:16" x14ac:dyDescent="0.3">
      <c r="E9" s="28"/>
      <c r="F9" s="28"/>
      <c r="G9" s="28"/>
      <c r="H9" s="28"/>
      <c r="I9" s="28"/>
      <c r="K9" s="21"/>
      <c r="O9" s="22"/>
      <c r="P9" s="22"/>
    </row>
    <row r="10" spans="5:16" x14ac:dyDescent="0.3">
      <c r="E10" s="28"/>
      <c r="F10" s="28"/>
      <c r="G10" s="28"/>
      <c r="H10" s="28"/>
      <c r="I10" s="28"/>
      <c r="K10" s="21"/>
      <c r="O10" s="22"/>
      <c r="P10" s="22"/>
    </row>
    <row r="11" spans="5:16" x14ac:dyDescent="0.3">
      <c r="E11" s="28"/>
      <c r="F11" s="28"/>
      <c r="G11" s="28"/>
      <c r="H11" s="28"/>
      <c r="I11" s="28"/>
      <c r="K11" s="21"/>
      <c r="O11" s="22"/>
      <c r="P11" s="22"/>
    </row>
    <row r="12" spans="5:16" x14ac:dyDescent="0.3">
      <c r="O12" s="22"/>
      <c r="P12" s="22"/>
    </row>
    <row r="13" spans="5:16" x14ac:dyDescent="0.3">
      <c r="O13" s="22"/>
      <c r="P13" s="22"/>
    </row>
    <row r="14" spans="5:16" x14ac:dyDescent="0.3">
      <c r="O14" s="22"/>
      <c r="P14" s="22"/>
    </row>
    <row r="15" spans="5:16" x14ac:dyDescent="0.3">
      <c r="O15" s="22"/>
      <c r="P15" s="22"/>
    </row>
    <row r="16" spans="5:16" ht="16.5" thickBot="1" x14ac:dyDescent="0.35">
      <c r="O16" s="22"/>
      <c r="P16" s="22"/>
    </row>
    <row r="17" spans="1:20" ht="16.5" thickBot="1" x14ac:dyDescent="0.35">
      <c r="E17" s="32" t="s">
        <v>1595</v>
      </c>
      <c r="F17" s="33">
        <v>190</v>
      </c>
    </row>
    <row r="20" spans="1:20" x14ac:dyDescent="0.3">
      <c r="E20" s="26" t="s">
        <v>7</v>
      </c>
      <c r="F20" s="26" t="s">
        <v>1382</v>
      </c>
      <c r="G20" s="26" t="s">
        <v>9</v>
      </c>
      <c r="H20" s="26" t="s">
        <v>1658</v>
      </c>
      <c r="I20" s="26" t="s">
        <v>1596</v>
      </c>
      <c r="J20" s="29" t="s">
        <v>1597</v>
      </c>
      <c r="K20" s="25"/>
      <c r="L20" s="24" t="s">
        <v>1598</v>
      </c>
      <c r="M20" s="24"/>
      <c r="N20" s="26"/>
      <c r="O20" s="26"/>
      <c r="P20" s="26"/>
      <c r="Q20" s="24"/>
      <c r="R20" s="24"/>
      <c r="S20" s="24"/>
      <c r="T20" s="24"/>
    </row>
    <row r="21" spans="1:20" x14ac:dyDescent="0.3">
      <c r="J21" s="30"/>
    </row>
    <row r="22" spans="1:20" x14ac:dyDescent="0.3">
      <c r="A22" s="22">
        <f>IFERROR(MATCH($F$17,'2026'!$A2:$A3845,0),"")</f>
        <v>88</v>
      </c>
      <c r="B22" s="27">
        <f>IFERROR(MATCH($F$17,'2026'!$A2:$A3845,0),"")</f>
        <v>88</v>
      </c>
      <c r="C22" s="27">
        <f>IFERROR(MATCH($F$17,'2026'!$A$2:$A$3845,0),MATCH($F$17,'2026'!$J$2:$J$3845,""))</f>
        <v>88</v>
      </c>
      <c r="D22" s="22"/>
      <c r="E22" s="34" t="str" cm="1">
        <f t="array" ref="E22">IFERROR(IF($C22&lt;&gt;"",INDEX('2026'!$A$2:$P$5889,Søk!$C22,12),""),IF($B22&lt;&gt;"",INDEX('2026'!$A$2:$P$5889,Søk!$B22,12),""))</f>
        <v>Omexom Elsikkerhet AS</v>
      </c>
      <c r="F22" s="34" cm="1">
        <f t="array" ref="F22">IFERROR(IF($C22&lt;&gt;"",INDEX('2026'!$A$2:$P$5889,Søk!$C22,13),""),IF($B22&lt;&gt;"",INDEX('2026'!$A$2:$P$5889,Søk!$B22,13),""))</f>
        <v>23128800</v>
      </c>
      <c r="G22" s="34" t="str" cm="1">
        <f t="array" ref="G22">IFERROR(IF($C22&lt;&gt;"",INDEX('2026'!$A$2:$P$5889,Søk!$C22,14),""),IF($B22&lt;&gt;"",INDEX('2026'!$A$2:$P$5889,Søk!$B22,14),""))</f>
        <v>tilsyn@elvia.no</v>
      </c>
      <c r="H22" s="34" t="str" cm="1">
        <f t="array" ref="H22">IFERROR(IF($C22&lt;&gt;"",INDEX('2026'!$A$2:$P$5889,Søk!$C22,11),""),IF($B22&lt;&gt;"",INDEX('2026'!$A$2:$P$5889,Søk!$B22,11),""))</f>
        <v>Gamle Oslo</v>
      </c>
      <c r="I22" s="34" t="str" cm="1">
        <f t="array" ref="I22">IFERROR(IF($C22&lt;&gt;"",INDEX('2026'!$A$2:$P$5889,Søk!$C22,2),""),IF($B22&lt;&gt;"",INDEX('2026'!$A$2:$P$5889,Søk!$B22,2),""))</f>
        <v>Oslo</v>
      </c>
      <c r="J22" s="34" t="str" cm="1">
        <f t="array" ref="J22">IFERROR(IF($C22&lt;&gt;"",INDEX('2026'!$A$2:$P$5889,Søk!$C22,10),""),IF($B22&lt;&gt;"",INDEX('2026'!$A$2:$P$5889,Søk!$B22,10),""))</f>
        <v>Oslo</v>
      </c>
      <c r="L22" s="22" t="str" cm="1">
        <f t="array" ref="L22">IFERROR(IF($C22&lt;&gt;"",INDEX('2026'!$A$2:$P$5889,Søk!$C22,8),""),IF($B22&lt;&gt;"",INDEX('2026'!$A$2:$P$5889,Søk!$B22,8),""))</f>
        <v>Oslo Øst</v>
      </c>
      <c r="N22" s="22"/>
      <c r="O22" s="22"/>
      <c r="P22" s="22"/>
    </row>
    <row r="23" spans="1:20" x14ac:dyDescent="0.3">
      <c r="J23" s="30"/>
    </row>
    <row r="24" spans="1:20" x14ac:dyDescent="0.3">
      <c r="J24" s="30"/>
    </row>
    <row r="25" spans="1:20" x14ac:dyDescent="0.3">
      <c r="J25" s="30"/>
    </row>
    <row r="26" spans="1:20" x14ac:dyDescent="0.3">
      <c r="J26" s="30"/>
    </row>
    <row r="27" spans="1:20" x14ac:dyDescent="0.3">
      <c r="J27" s="30"/>
    </row>
    <row r="28" spans="1:20" x14ac:dyDescent="0.3">
      <c r="J28" s="30"/>
    </row>
    <row r="29" spans="1:20" x14ac:dyDescent="0.3">
      <c r="J29" s="30"/>
    </row>
    <row r="30" spans="1:20" x14ac:dyDescent="0.3">
      <c r="J30" s="30"/>
    </row>
    <row r="31" spans="1:20" x14ac:dyDescent="0.3">
      <c r="J31" s="30"/>
    </row>
    <row r="32" spans="1:20" x14ac:dyDescent="0.3">
      <c r="J32" s="30"/>
    </row>
    <row r="33" spans="10:10" x14ac:dyDescent="0.3">
      <c r="J33" s="30"/>
    </row>
    <row r="34" spans="10:10" x14ac:dyDescent="0.3">
      <c r="J34" s="30"/>
    </row>
    <row r="35" spans="10:10" x14ac:dyDescent="0.3">
      <c r="J35" s="30"/>
    </row>
    <row r="36" spans="10:10" x14ac:dyDescent="0.3">
      <c r="J36" s="30"/>
    </row>
    <row r="37" spans="10:10" x14ac:dyDescent="0.3">
      <c r="J37" s="30"/>
    </row>
    <row r="38" spans="10:10" x14ac:dyDescent="0.3">
      <c r="J38" s="30"/>
    </row>
    <row r="39" spans="10:10" x14ac:dyDescent="0.3">
      <c r="J39" s="30"/>
    </row>
    <row r="40" spans="10:10" x14ac:dyDescent="0.3">
      <c r="J40" s="30"/>
    </row>
    <row r="41" spans="10:10" x14ac:dyDescent="0.3">
      <c r="J41" s="30"/>
    </row>
    <row r="42" spans="10:10" x14ac:dyDescent="0.3">
      <c r="J42" s="30"/>
    </row>
    <row r="43" spans="10:10" x14ac:dyDescent="0.3">
      <c r="J43" s="30"/>
    </row>
    <row r="44" spans="10:10" x14ac:dyDescent="0.3">
      <c r="J44" s="30"/>
    </row>
    <row r="45" spans="10:10" x14ac:dyDescent="0.3">
      <c r="J45" s="30"/>
    </row>
    <row r="46" spans="10:10" x14ac:dyDescent="0.3">
      <c r="J46" s="30"/>
    </row>
    <row r="47" spans="10:10" x14ac:dyDescent="0.3">
      <c r="J47" s="30"/>
    </row>
    <row r="48" spans="10:10" x14ac:dyDescent="0.3">
      <c r="J48" s="30"/>
    </row>
    <row r="49" spans="10:10" x14ac:dyDescent="0.3">
      <c r="J49" s="30"/>
    </row>
    <row r="50" spans="10:10" x14ac:dyDescent="0.3">
      <c r="J50" s="30"/>
    </row>
    <row r="51" spans="10:10" x14ac:dyDescent="0.3">
      <c r="J51" s="30"/>
    </row>
    <row r="52" spans="10:10" x14ac:dyDescent="0.3">
      <c r="J52" s="30"/>
    </row>
    <row r="53" spans="10:10" x14ac:dyDescent="0.3">
      <c r="J53" s="30"/>
    </row>
    <row r="54" spans="10:10" x14ac:dyDescent="0.3">
      <c r="J54" s="30"/>
    </row>
    <row r="55" spans="10:10" x14ac:dyDescent="0.3">
      <c r="J55" s="30"/>
    </row>
    <row r="56" spans="10:10" x14ac:dyDescent="0.3">
      <c r="J56" s="30"/>
    </row>
    <row r="57" spans="10:10" x14ac:dyDescent="0.3">
      <c r="J57" s="30"/>
    </row>
    <row r="58" spans="10:10" x14ac:dyDescent="0.3">
      <c r="J58" s="30"/>
    </row>
    <row r="59" spans="10:10" x14ac:dyDescent="0.3">
      <c r="J59" s="30"/>
    </row>
    <row r="60" spans="10:10" x14ac:dyDescent="0.3">
      <c r="J60" s="30"/>
    </row>
    <row r="61" spans="10:10" x14ac:dyDescent="0.3">
      <c r="J61" s="30"/>
    </row>
    <row r="62" spans="10:10" x14ac:dyDescent="0.3">
      <c r="J62" s="30"/>
    </row>
    <row r="63" spans="10:10" x14ac:dyDescent="0.3">
      <c r="J63" s="30"/>
    </row>
    <row r="64" spans="10:10" x14ac:dyDescent="0.3">
      <c r="J64" s="30"/>
    </row>
    <row r="65" spans="10:10" x14ac:dyDescent="0.3">
      <c r="J65" s="30"/>
    </row>
    <row r="66" spans="10:10" x14ac:dyDescent="0.3">
      <c r="J66" s="30"/>
    </row>
    <row r="67" spans="10:10" x14ac:dyDescent="0.3">
      <c r="J67" s="30"/>
    </row>
    <row r="68" spans="10:10" x14ac:dyDescent="0.3">
      <c r="J68" s="30"/>
    </row>
    <row r="69" spans="10:10" x14ac:dyDescent="0.3">
      <c r="J69" s="30"/>
    </row>
    <row r="70" spans="10:10" x14ac:dyDescent="0.3">
      <c r="J70" s="30"/>
    </row>
    <row r="71" spans="10:10" x14ac:dyDescent="0.3">
      <c r="J71" s="30"/>
    </row>
    <row r="72" spans="10:10" x14ac:dyDescent="0.3">
      <c r="J72" s="30"/>
    </row>
    <row r="73" spans="10:10" x14ac:dyDescent="0.3">
      <c r="J73" s="30"/>
    </row>
    <row r="74" spans="10:10" x14ac:dyDescent="0.3">
      <c r="J74" s="30"/>
    </row>
    <row r="75" spans="10:10" x14ac:dyDescent="0.3">
      <c r="J75" s="30"/>
    </row>
    <row r="76" spans="10:10" x14ac:dyDescent="0.3">
      <c r="J76" s="30"/>
    </row>
    <row r="77" spans="10:10" x14ac:dyDescent="0.3">
      <c r="J77" s="30"/>
    </row>
    <row r="78" spans="10:10" x14ac:dyDescent="0.3">
      <c r="J78" s="30"/>
    </row>
    <row r="79" spans="10:10" x14ac:dyDescent="0.3">
      <c r="J79" s="30"/>
    </row>
    <row r="80" spans="10:10" x14ac:dyDescent="0.3">
      <c r="J80" s="30"/>
    </row>
    <row r="81" spans="10:10" x14ac:dyDescent="0.3">
      <c r="J81" s="30"/>
    </row>
    <row r="82" spans="10:10" x14ac:dyDescent="0.3">
      <c r="J82" s="30"/>
    </row>
    <row r="83" spans="10:10" x14ac:dyDescent="0.3">
      <c r="J83" s="30"/>
    </row>
    <row r="84" spans="10:10" x14ac:dyDescent="0.3">
      <c r="J84" s="30"/>
    </row>
    <row r="85" spans="10:10" x14ac:dyDescent="0.3">
      <c r="J85" s="30"/>
    </row>
    <row r="86" spans="10:10" x14ac:dyDescent="0.3">
      <c r="J86" s="30"/>
    </row>
    <row r="87" spans="10:10" x14ac:dyDescent="0.3">
      <c r="J87" s="30"/>
    </row>
    <row r="88" spans="10:10" x14ac:dyDescent="0.3">
      <c r="J88" s="30"/>
    </row>
    <row r="89" spans="10:10" x14ac:dyDescent="0.3">
      <c r="J89" s="30"/>
    </row>
    <row r="90" spans="10:10" x14ac:dyDescent="0.3">
      <c r="J90" s="30"/>
    </row>
    <row r="91" spans="10:10" x14ac:dyDescent="0.3">
      <c r="J91" s="30"/>
    </row>
    <row r="92" spans="10:10" x14ac:dyDescent="0.3">
      <c r="J92" s="30"/>
    </row>
    <row r="93" spans="10:10" x14ac:dyDescent="0.3">
      <c r="J93" s="30"/>
    </row>
    <row r="94" spans="10:10" x14ac:dyDescent="0.3">
      <c r="J94" s="30"/>
    </row>
    <row r="95" spans="10:10" x14ac:dyDescent="0.3">
      <c r="J95" s="30"/>
    </row>
    <row r="96" spans="10:10" x14ac:dyDescent="0.3">
      <c r="J96" s="30"/>
    </row>
    <row r="97" spans="10:10" x14ac:dyDescent="0.3">
      <c r="J97" s="30"/>
    </row>
    <row r="98" spans="10:10" x14ac:dyDescent="0.3">
      <c r="J98" s="30"/>
    </row>
    <row r="99" spans="10:10" x14ac:dyDescent="0.3">
      <c r="J99" s="30"/>
    </row>
    <row r="100" spans="10:10" x14ac:dyDescent="0.3">
      <c r="J100" s="30"/>
    </row>
    <row r="101" spans="10:10" x14ac:dyDescent="0.3">
      <c r="J101" s="30"/>
    </row>
    <row r="102" spans="10:10" x14ac:dyDescent="0.3">
      <c r="J102" s="30"/>
    </row>
    <row r="103" spans="10:10" x14ac:dyDescent="0.3">
      <c r="J103" s="30"/>
    </row>
    <row r="104" spans="10:10" x14ac:dyDescent="0.3">
      <c r="J104" s="30"/>
    </row>
    <row r="105" spans="10:10" x14ac:dyDescent="0.3">
      <c r="J105" s="30"/>
    </row>
    <row r="106" spans="10:10" x14ac:dyDescent="0.3">
      <c r="J106" s="30"/>
    </row>
    <row r="107" spans="10:10" x14ac:dyDescent="0.3">
      <c r="J107" s="30"/>
    </row>
    <row r="108" spans="10:10" x14ac:dyDescent="0.3">
      <c r="J108" s="30"/>
    </row>
    <row r="109" spans="10:10" x14ac:dyDescent="0.3">
      <c r="J109" s="30"/>
    </row>
    <row r="110" spans="10:10" x14ac:dyDescent="0.3">
      <c r="J110" s="30"/>
    </row>
    <row r="111" spans="10:10" x14ac:dyDescent="0.3">
      <c r="J111" s="30"/>
    </row>
    <row r="112" spans="10:10" x14ac:dyDescent="0.3">
      <c r="J112" s="30"/>
    </row>
    <row r="113" spans="10:10" x14ac:dyDescent="0.3">
      <c r="J113" s="30"/>
    </row>
    <row r="114" spans="10:10" x14ac:dyDescent="0.3">
      <c r="J114" s="30"/>
    </row>
    <row r="115" spans="10:10" x14ac:dyDescent="0.3">
      <c r="J115" s="30"/>
    </row>
    <row r="116" spans="10:10" x14ac:dyDescent="0.3">
      <c r="J116" s="30"/>
    </row>
    <row r="117" spans="10:10" x14ac:dyDescent="0.3">
      <c r="J117" s="30"/>
    </row>
    <row r="118" spans="10:10" x14ac:dyDescent="0.3">
      <c r="J118" s="30"/>
    </row>
    <row r="119" spans="10:10" x14ac:dyDescent="0.3">
      <c r="J119" s="30"/>
    </row>
    <row r="120" spans="10:10" x14ac:dyDescent="0.3">
      <c r="J120" s="30"/>
    </row>
    <row r="121" spans="10:10" x14ac:dyDescent="0.3">
      <c r="J121" s="30"/>
    </row>
    <row r="122" spans="10:10" x14ac:dyDescent="0.3">
      <c r="J122" s="30"/>
    </row>
    <row r="123" spans="10:10" x14ac:dyDescent="0.3">
      <c r="J123" s="30"/>
    </row>
    <row r="124" spans="10:10" x14ac:dyDescent="0.3">
      <c r="J124" s="30"/>
    </row>
    <row r="125" spans="10:10" x14ac:dyDescent="0.3">
      <c r="J125" s="30"/>
    </row>
    <row r="126" spans="10:10" x14ac:dyDescent="0.3">
      <c r="J126" s="30"/>
    </row>
    <row r="127" spans="10:10" x14ac:dyDescent="0.3">
      <c r="J127" s="30"/>
    </row>
    <row r="128" spans="10:10" x14ac:dyDescent="0.3">
      <c r="J128" s="30"/>
    </row>
    <row r="129" spans="10:10" x14ac:dyDescent="0.3">
      <c r="J129" s="30"/>
    </row>
    <row r="130" spans="10:10" x14ac:dyDescent="0.3">
      <c r="J130" s="30"/>
    </row>
    <row r="131" spans="10:10" x14ac:dyDescent="0.3">
      <c r="J131" s="30"/>
    </row>
    <row r="132" spans="10:10" x14ac:dyDescent="0.3">
      <c r="J132" s="30"/>
    </row>
    <row r="133" spans="10:10" x14ac:dyDescent="0.3">
      <c r="J133" s="30"/>
    </row>
    <row r="134" spans="10:10" x14ac:dyDescent="0.3">
      <c r="J134" s="30"/>
    </row>
    <row r="135" spans="10:10" x14ac:dyDescent="0.3">
      <c r="J135" s="30"/>
    </row>
    <row r="136" spans="10:10" x14ac:dyDescent="0.3">
      <c r="J136" s="30"/>
    </row>
    <row r="137" spans="10:10" x14ac:dyDescent="0.3">
      <c r="J137" s="30"/>
    </row>
    <row r="138" spans="10:10" x14ac:dyDescent="0.3">
      <c r="J138" s="30"/>
    </row>
    <row r="139" spans="10:10" x14ac:dyDescent="0.3">
      <c r="J139" s="30"/>
    </row>
    <row r="140" spans="10:10" x14ac:dyDescent="0.3">
      <c r="J140" s="30"/>
    </row>
    <row r="141" spans="10:10" x14ac:dyDescent="0.3">
      <c r="J141" s="30"/>
    </row>
    <row r="142" spans="10:10" x14ac:dyDescent="0.3">
      <c r="J142" s="30"/>
    </row>
    <row r="143" spans="10:10" x14ac:dyDescent="0.3">
      <c r="J143" s="30"/>
    </row>
    <row r="144" spans="10:10" x14ac:dyDescent="0.3">
      <c r="J144" s="30"/>
    </row>
    <row r="145" spans="10:10" x14ac:dyDescent="0.3">
      <c r="J145" s="30"/>
    </row>
    <row r="146" spans="10:10" x14ac:dyDescent="0.3">
      <c r="J146" s="30"/>
    </row>
    <row r="147" spans="10:10" x14ac:dyDescent="0.3">
      <c r="J147" s="30"/>
    </row>
    <row r="148" spans="10:10" x14ac:dyDescent="0.3">
      <c r="J148" s="30"/>
    </row>
    <row r="149" spans="10:10" x14ac:dyDescent="0.3">
      <c r="J149" s="30"/>
    </row>
    <row r="150" spans="10:10" x14ac:dyDescent="0.3">
      <c r="J150" s="30"/>
    </row>
    <row r="151" spans="10:10" x14ac:dyDescent="0.3">
      <c r="J151" s="30"/>
    </row>
    <row r="152" spans="10:10" x14ac:dyDescent="0.3">
      <c r="J152" s="30"/>
    </row>
    <row r="153" spans="10:10" x14ac:dyDescent="0.3">
      <c r="J153" s="30"/>
    </row>
    <row r="154" spans="10:10" x14ac:dyDescent="0.3">
      <c r="J154" s="30"/>
    </row>
    <row r="155" spans="10:10" x14ac:dyDescent="0.3">
      <c r="J155" s="30"/>
    </row>
    <row r="156" spans="10:10" x14ac:dyDescent="0.3">
      <c r="J156" s="30"/>
    </row>
    <row r="157" spans="10:10" x14ac:dyDescent="0.3">
      <c r="J157" s="30"/>
    </row>
    <row r="158" spans="10:10" x14ac:dyDescent="0.3">
      <c r="J158" s="30"/>
    </row>
    <row r="159" spans="10:10" x14ac:dyDescent="0.3">
      <c r="J159" s="30"/>
    </row>
    <row r="160" spans="10:10" x14ac:dyDescent="0.3">
      <c r="J160" s="30"/>
    </row>
    <row r="161" spans="10:10" x14ac:dyDescent="0.3">
      <c r="J161" s="30"/>
    </row>
    <row r="162" spans="10:10" x14ac:dyDescent="0.3">
      <c r="J162" s="30"/>
    </row>
    <row r="163" spans="10:10" x14ac:dyDescent="0.3">
      <c r="J163" s="30"/>
    </row>
    <row r="164" spans="10:10" x14ac:dyDescent="0.3">
      <c r="J164" s="30"/>
    </row>
    <row r="165" spans="10:10" x14ac:dyDescent="0.3">
      <c r="J165" s="30"/>
    </row>
    <row r="166" spans="10:10" x14ac:dyDescent="0.3">
      <c r="J166" s="30"/>
    </row>
    <row r="167" spans="10:10" x14ac:dyDescent="0.3">
      <c r="J167" s="30"/>
    </row>
    <row r="168" spans="10:10" x14ac:dyDescent="0.3">
      <c r="J168" s="30"/>
    </row>
    <row r="169" spans="10:10" x14ac:dyDescent="0.3">
      <c r="J169" s="30"/>
    </row>
    <row r="170" spans="10:10" x14ac:dyDescent="0.3">
      <c r="J170" s="30"/>
    </row>
    <row r="171" spans="10:10" x14ac:dyDescent="0.3">
      <c r="J171" s="30"/>
    </row>
    <row r="172" spans="10:10" x14ac:dyDescent="0.3">
      <c r="J172" s="30"/>
    </row>
    <row r="173" spans="10:10" x14ac:dyDescent="0.3">
      <c r="J173" s="30"/>
    </row>
    <row r="174" spans="10:10" x14ac:dyDescent="0.3">
      <c r="J174" s="30"/>
    </row>
    <row r="175" spans="10:10" x14ac:dyDescent="0.3">
      <c r="J175" s="30"/>
    </row>
    <row r="176" spans="10:10" x14ac:dyDescent="0.3">
      <c r="J176" s="30"/>
    </row>
    <row r="177" spans="10:10" x14ac:dyDescent="0.3">
      <c r="J177" s="30"/>
    </row>
    <row r="178" spans="10:10" x14ac:dyDescent="0.3">
      <c r="J178" s="30"/>
    </row>
    <row r="179" spans="10:10" x14ac:dyDescent="0.3">
      <c r="J179" s="30"/>
    </row>
    <row r="180" spans="10:10" x14ac:dyDescent="0.3">
      <c r="J180" s="30"/>
    </row>
    <row r="181" spans="10:10" x14ac:dyDescent="0.3">
      <c r="J181" s="30"/>
    </row>
    <row r="182" spans="10:10" x14ac:dyDescent="0.3">
      <c r="J182" s="30"/>
    </row>
    <row r="183" spans="10:10" x14ac:dyDescent="0.3">
      <c r="J183" s="30"/>
    </row>
    <row r="184" spans="10:10" x14ac:dyDescent="0.3">
      <c r="J184" s="30"/>
    </row>
    <row r="185" spans="10:10" x14ac:dyDescent="0.3">
      <c r="J185" s="30"/>
    </row>
    <row r="186" spans="10:10" x14ac:dyDescent="0.3">
      <c r="J186" s="30"/>
    </row>
    <row r="187" spans="10:10" x14ac:dyDescent="0.3">
      <c r="J187" s="30"/>
    </row>
    <row r="188" spans="10:10" x14ac:dyDescent="0.3">
      <c r="J188" s="30"/>
    </row>
    <row r="189" spans="10:10" x14ac:dyDescent="0.3">
      <c r="J189" s="30"/>
    </row>
    <row r="190" spans="10:10" x14ac:dyDescent="0.3">
      <c r="J190" s="30"/>
    </row>
    <row r="191" spans="10:10" x14ac:dyDescent="0.3">
      <c r="J191" s="30"/>
    </row>
    <row r="192" spans="10:10" x14ac:dyDescent="0.3">
      <c r="J192" s="30"/>
    </row>
    <row r="193" spans="10:10" x14ac:dyDescent="0.3">
      <c r="J193" s="30"/>
    </row>
    <row r="194" spans="10:10" x14ac:dyDescent="0.3">
      <c r="J194" s="30"/>
    </row>
    <row r="195" spans="10:10" x14ac:dyDescent="0.3">
      <c r="J195" s="30"/>
    </row>
    <row r="196" spans="10:10" x14ac:dyDescent="0.3">
      <c r="J196" s="30"/>
    </row>
    <row r="197" spans="10:10" x14ac:dyDescent="0.3">
      <c r="J197" s="30"/>
    </row>
    <row r="198" spans="10:10" x14ac:dyDescent="0.3">
      <c r="J198" s="30"/>
    </row>
    <row r="199" spans="10:10" x14ac:dyDescent="0.3">
      <c r="J199" s="30"/>
    </row>
    <row r="200" spans="10:10" x14ac:dyDescent="0.3">
      <c r="J200" s="30"/>
    </row>
    <row r="201" spans="10:10" x14ac:dyDescent="0.3">
      <c r="J201" s="30"/>
    </row>
    <row r="202" spans="10:10" x14ac:dyDescent="0.3">
      <c r="J202" s="30"/>
    </row>
    <row r="203" spans="10:10" x14ac:dyDescent="0.3">
      <c r="J203" s="30"/>
    </row>
    <row r="204" spans="10:10" x14ac:dyDescent="0.3">
      <c r="J204" s="30"/>
    </row>
    <row r="205" spans="10:10" x14ac:dyDescent="0.3">
      <c r="J205" s="30"/>
    </row>
    <row r="206" spans="10:10" x14ac:dyDescent="0.3">
      <c r="J206" s="30"/>
    </row>
    <row r="207" spans="10:10" x14ac:dyDescent="0.3">
      <c r="J207" s="30"/>
    </row>
    <row r="208" spans="10:10" x14ac:dyDescent="0.3">
      <c r="J208" s="30"/>
    </row>
    <row r="209" spans="10:10" x14ac:dyDescent="0.3">
      <c r="J209" s="30"/>
    </row>
    <row r="210" spans="10:10" x14ac:dyDescent="0.3">
      <c r="J210" s="30"/>
    </row>
    <row r="211" spans="10:10" x14ac:dyDescent="0.3">
      <c r="J211" s="30"/>
    </row>
    <row r="212" spans="10:10" x14ac:dyDescent="0.3">
      <c r="J212" s="30"/>
    </row>
    <row r="213" spans="10:10" x14ac:dyDescent="0.3">
      <c r="J213" s="30"/>
    </row>
    <row r="214" spans="10:10" x14ac:dyDescent="0.3">
      <c r="J214" s="30"/>
    </row>
    <row r="215" spans="10:10" x14ac:dyDescent="0.3">
      <c r="J215" s="30"/>
    </row>
    <row r="216" spans="10:10" x14ac:dyDescent="0.3">
      <c r="J216" s="30"/>
    </row>
    <row r="217" spans="10:10" x14ac:dyDescent="0.3">
      <c r="J217" s="30"/>
    </row>
    <row r="218" spans="10:10" x14ac:dyDescent="0.3">
      <c r="J218" s="30"/>
    </row>
    <row r="219" spans="10:10" x14ac:dyDescent="0.3">
      <c r="J219" s="30"/>
    </row>
    <row r="220" spans="10:10" x14ac:dyDescent="0.3">
      <c r="J220" s="30"/>
    </row>
    <row r="221" spans="10:10" x14ac:dyDescent="0.3">
      <c r="J221" s="30"/>
    </row>
    <row r="222" spans="10:10" x14ac:dyDescent="0.3">
      <c r="J222" s="30"/>
    </row>
    <row r="223" spans="10:10" x14ac:dyDescent="0.3">
      <c r="J223" s="30"/>
    </row>
    <row r="224" spans="10:10" x14ac:dyDescent="0.3">
      <c r="J224" s="30"/>
    </row>
    <row r="225" spans="10:10" x14ac:dyDescent="0.3">
      <c r="J225" s="30"/>
    </row>
    <row r="226" spans="10:10" x14ac:dyDescent="0.3">
      <c r="J226" s="30"/>
    </row>
    <row r="227" spans="10:10" x14ac:dyDescent="0.3">
      <c r="J227" s="30"/>
    </row>
    <row r="228" spans="10:10" x14ac:dyDescent="0.3">
      <c r="J228" s="30"/>
    </row>
    <row r="229" spans="10:10" x14ac:dyDescent="0.3">
      <c r="J229" s="30"/>
    </row>
    <row r="230" spans="10:10" x14ac:dyDescent="0.3">
      <c r="J230" s="30"/>
    </row>
    <row r="231" spans="10:10" x14ac:dyDescent="0.3">
      <c r="J231" s="30"/>
    </row>
    <row r="232" spans="10:10" x14ac:dyDescent="0.3">
      <c r="J232" s="30"/>
    </row>
    <row r="233" spans="10:10" x14ac:dyDescent="0.3">
      <c r="J233" s="30"/>
    </row>
    <row r="234" spans="10:10" x14ac:dyDescent="0.3">
      <c r="J234" s="30"/>
    </row>
    <row r="235" spans="10:10" x14ac:dyDescent="0.3">
      <c r="J235" s="30"/>
    </row>
    <row r="236" spans="10:10" x14ac:dyDescent="0.3">
      <c r="J236" s="30"/>
    </row>
    <row r="237" spans="10:10" x14ac:dyDescent="0.3">
      <c r="J237" s="30"/>
    </row>
    <row r="238" spans="10:10" x14ac:dyDescent="0.3">
      <c r="J238" s="30"/>
    </row>
    <row r="239" spans="10:10" x14ac:dyDescent="0.3">
      <c r="J239" s="30"/>
    </row>
    <row r="240" spans="10:10" x14ac:dyDescent="0.3">
      <c r="J240" s="30"/>
    </row>
    <row r="241" spans="10:10" x14ac:dyDescent="0.3">
      <c r="J241" s="30"/>
    </row>
    <row r="242" spans="10:10" x14ac:dyDescent="0.3">
      <c r="J242" s="30"/>
    </row>
    <row r="243" spans="10:10" x14ac:dyDescent="0.3">
      <c r="J243" s="30"/>
    </row>
    <row r="244" spans="10:10" x14ac:dyDescent="0.3">
      <c r="J244" s="30"/>
    </row>
    <row r="245" spans="10:10" x14ac:dyDescent="0.3">
      <c r="J245" s="30"/>
    </row>
    <row r="246" spans="10:10" x14ac:dyDescent="0.3">
      <c r="J246" s="30"/>
    </row>
    <row r="247" spans="10:10" x14ac:dyDescent="0.3">
      <c r="J247" s="30"/>
    </row>
    <row r="248" spans="10:10" x14ac:dyDescent="0.3">
      <c r="J248" s="30"/>
    </row>
    <row r="249" spans="10:10" x14ac:dyDescent="0.3">
      <c r="J249" s="30"/>
    </row>
    <row r="250" spans="10:10" x14ac:dyDescent="0.3">
      <c r="J250" s="30"/>
    </row>
    <row r="251" spans="10:10" x14ac:dyDescent="0.3">
      <c r="J251" s="30"/>
    </row>
    <row r="252" spans="10:10" x14ac:dyDescent="0.3">
      <c r="J252" s="30"/>
    </row>
    <row r="253" spans="10:10" x14ac:dyDescent="0.3">
      <c r="J253" s="30"/>
    </row>
    <row r="254" spans="10:10" x14ac:dyDescent="0.3">
      <c r="J254" s="30"/>
    </row>
    <row r="255" spans="10:10" x14ac:dyDescent="0.3">
      <c r="J255" s="30"/>
    </row>
    <row r="256" spans="10:10" x14ac:dyDescent="0.3">
      <c r="J256" s="30"/>
    </row>
    <row r="257" spans="10:10" x14ac:dyDescent="0.3">
      <c r="J257" s="30"/>
    </row>
    <row r="258" spans="10:10" x14ac:dyDescent="0.3">
      <c r="J258" s="30"/>
    </row>
    <row r="259" spans="10:10" x14ac:dyDescent="0.3">
      <c r="J259" s="30"/>
    </row>
    <row r="260" spans="10:10" x14ac:dyDescent="0.3">
      <c r="J260" s="30"/>
    </row>
    <row r="261" spans="10:10" x14ac:dyDescent="0.3">
      <c r="J261" s="30"/>
    </row>
    <row r="262" spans="10:10" x14ac:dyDescent="0.3">
      <c r="J262" s="30"/>
    </row>
    <row r="263" spans="10:10" x14ac:dyDescent="0.3">
      <c r="J263" s="30"/>
    </row>
    <row r="264" spans="10:10" x14ac:dyDescent="0.3">
      <c r="J264" s="30"/>
    </row>
    <row r="265" spans="10:10" x14ac:dyDescent="0.3">
      <c r="J265" s="30"/>
    </row>
    <row r="266" spans="10:10" x14ac:dyDescent="0.3">
      <c r="J266" s="30"/>
    </row>
    <row r="267" spans="10:10" x14ac:dyDescent="0.3">
      <c r="J267" s="30"/>
    </row>
    <row r="268" spans="10:10" x14ac:dyDescent="0.3">
      <c r="J268" s="30"/>
    </row>
    <row r="269" spans="10:10" x14ac:dyDescent="0.3">
      <c r="J269" s="30"/>
    </row>
    <row r="270" spans="10:10" x14ac:dyDescent="0.3">
      <c r="J270" s="30"/>
    </row>
    <row r="271" spans="10:10" x14ac:dyDescent="0.3">
      <c r="J271" s="30"/>
    </row>
    <row r="272" spans="10:10" x14ac:dyDescent="0.3">
      <c r="J272" s="30"/>
    </row>
    <row r="273" spans="10:10" x14ac:dyDescent="0.3">
      <c r="J273" s="30"/>
    </row>
    <row r="274" spans="10:10" x14ac:dyDescent="0.3">
      <c r="J274" s="30"/>
    </row>
    <row r="275" spans="10:10" x14ac:dyDescent="0.3">
      <c r="J275" s="30"/>
    </row>
    <row r="276" spans="10:10" x14ac:dyDescent="0.3">
      <c r="J276" s="30"/>
    </row>
    <row r="277" spans="10:10" x14ac:dyDescent="0.3">
      <c r="J277" s="30"/>
    </row>
    <row r="278" spans="10:10" x14ac:dyDescent="0.3">
      <c r="J278" s="30"/>
    </row>
    <row r="279" spans="10:10" x14ac:dyDescent="0.3">
      <c r="J279" s="30"/>
    </row>
    <row r="280" spans="10:10" x14ac:dyDescent="0.3">
      <c r="J280" s="30"/>
    </row>
    <row r="281" spans="10:10" x14ac:dyDescent="0.3">
      <c r="J281" s="30"/>
    </row>
    <row r="282" spans="10:10" x14ac:dyDescent="0.3">
      <c r="J282" s="30"/>
    </row>
    <row r="283" spans="10:10" x14ac:dyDescent="0.3">
      <c r="J283" s="30"/>
    </row>
    <row r="284" spans="10:10" x14ac:dyDescent="0.3">
      <c r="J284" s="30"/>
    </row>
    <row r="285" spans="10:10" x14ac:dyDescent="0.3">
      <c r="J285" s="30"/>
    </row>
    <row r="286" spans="10:10" x14ac:dyDescent="0.3">
      <c r="J286" s="30"/>
    </row>
    <row r="287" spans="10:10" x14ac:dyDescent="0.3">
      <c r="J287" s="30"/>
    </row>
    <row r="288" spans="10:10" x14ac:dyDescent="0.3">
      <c r="J288" s="30"/>
    </row>
    <row r="289" spans="10:10" x14ac:dyDescent="0.3">
      <c r="J289" s="30"/>
    </row>
    <row r="290" spans="10:10" x14ac:dyDescent="0.3">
      <c r="J290" s="30"/>
    </row>
    <row r="291" spans="10:10" x14ac:dyDescent="0.3">
      <c r="J291" s="30"/>
    </row>
    <row r="292" spans="10:10" x14ac:dyDescent="0.3">
      <c r="J292" s="30"/>
    </row>
    <row r="293" spans="10:10" x14ac:dyDescent="0.3">
      <c r="J293" s="30"/>
    </row>
    <row r="294" spans="10:10" x14ac:dyDescent="0.3">
      <c r="J294" s="30"/>
    </row>
    <row r="295" spans="10:10" x14ac:dyDescent="0.3">
      <c r="J295" s="30"/>
    </row>
    <row r="296" spans="10:10" x14ac:dyDescent="0.3">
      <c r="J296" s="30"/>
    </row>
    <row r="297" spans="10:10" x14ac:dyDescent="0.3">
      <c r="J297" s="30"/>
    </row>
    <row r="298" spans="10:10" x14ac:dyDescent="0.3">
      <c r="J298" s="30"/>
    </row>
    <row r="299" spans="10:10" x14ac:dyDescent="0.3">
      <c r="J299" s="30"/>
    </row>
    <row r="300" spans="10:10" x14ac:dyDescent="0.3">
      <c r="J300" s="30"/>
    </row>
    <row r="301" spans="10:10" x14ac:dyDescent="0.3">
      <c r="J301" s="30"/>
    </row>
    <row r="302" spans="10:10" x14ac:dyDescent="0.3">
      <c r="J302" s="30"/>
    </row>
    <row r="303" spans="10:10" x14ac:dyDescent="0.3">
      <c r="J303" s="30"/>
    </row>
    <row r="304" spans="10:10" x14ac:dyDescent="0.3">
      <c r="J304" s="30"/>
    </row>
    <row r="305" spans="10:10" x14ac:dyDescent="0.3">
      <c r="J305" s="30"/>
    </row>
    <row r="306" spans="10:10" x14ac:dyDescent="0.3">
      <c r="J306" s="30"/>
    </row>
    <row r="307" spans="10:10" x14ac:dyDescent="0.3">
      <c r="J307" s="30"/>
    </row>
    <row r="308" spans="10:10" x14ac:dyDescent="0.3">
      <c r="J308" s="30"/>
    </row>
    <row r="309" spans="10:10" x14ac:dyDescent="0.3">
      <c r="J309" s="30"/>
    </row>
    <row r="310" spans="10:10" x14ac:dyDescent="0.3">
      <c r="J310" s="30"/>
    </row>
    <row r="311" spans="10:10" x14ac:dyDescent="0.3">
      <c r="J311" s="30"/>
    </row>
    <row r="312" spans="10:10" x14ac:dyDescent="0.3">
      <c r="J312" s="30"/>
    </row>
    <row r="313" spans="10:10" x14ac:dyDescent="0.3">
      <c r="J313" s="30"/>
    </row>
    <row r="314" spans="10:10" x14ac:dyDescent="0.3">
      <c r="J314" s="30"/>
    </row>
    <row r="315" spans="10:10" x14ac:dyDescent="0.3">
      <c r="J315" s="30"/>
    </row>
    <row r="316" spans="10:10" x14ac:dyDescent="0.3">
      <c r="J316" s="30"/>
    </row>
    <row r="317" spans="10:10" x14ac:dyDescent="0.3">
      <c r="J317" s="30"/>
    </row>
    <row r="318" spans="10:10" x14ac:dyDescent="0.3">
      <c r="J318" s="30"/>
    </row>
    <row r="319" spans="10:10" x14ac:dyDescent="0.3">
      <c r="J319" s="30"/>
    </row>
    <row r="320" spans="10:10" x14ac:dyDescent="0.3">
      <c r="J320" s="30"/>
    </row>
    <row r="321" spans="10:10" x14ac:dyDescent="0.3">
      <c r="J321" s="30"/>
    </row>
    <row r="322" spans="10:10" x14ac:dyDescent="0.3">
      <c r="J322" s="30"/>
    </row>
    <row r="323" spans="10:10" x14ac:dyDescent="0.3">
      <c r="J323" s="30"/>
    </row>
    <row r="324" spans="10:10" x14ac:dyDescent="0.3">
      <c r="J324" s="30"/>
    </row>
    <row r="325" spans="10:10" x14ac:dyDescent="0.3">
      <c r="J325" s="30"/>
    </row>
    <row r="326" spans="10:10" x14ac:dyDescent="0.3">
      <c r="J326" s="30"/>
    </row>
    <row r="327" spans="10:10" x14ac:dyDescent="0.3">
      <c r="J327" s="30"/>
    </row>
    <row r="328" spans="10:10" x14ac:dyDescent="0.3">
      <c r="J328" s="30"/>
    </row>
    <row r="329" spans="10:10" x14ac:dyDescent="0.3">
      <c r="J329" s="30"/>
    </row>
    <row r="330" spans="10:10" x14ac:dyDescent="0.3">
      <c r="J330" s="30"/>
    </row>
    <row r="331" spans="10:10" x14ac:dyDescent="0.3">
      <c r="J331" s="30"/>
    </row>
    <row r="332" spans="10:10" x14ac:dyDescent="0.3">
      <c r="J332" s="30"/>
    </row>
    <row r="333" spans="10:10" x14ac:dyDescent="0.3">
      <c r="J333" s="30"/>
    </row>
    <row r="334" spans="10:10" x14ac:dyDescent="0.3">
      <c r="J334" s="30"/>
    </row>
    <row r="335" spans="10:10" x14ac:dyDescent="0.3">
      <c r="J335" s="30"/>
    </row>
    <row r="336" spans="10:10" x14ac:dyDescent="0.3">
      <c r="J336" s="30"/>
    </row>
    <row r="337" spans="10:10" x14ac:dyDescent="0.3">
      <c r="J337" s="30"/>
    </row>
    <row r="338" spans="10:10" x14ac:dyDescent="0.3">
      <c r="J338" s="30"/>
    </row>
    <row r="339" spans="10:10" x14ac:dyDescent="0.3">
      <c r="J339" s="30"/>
    </row>
    <row r="340" spans="10:10" x14ac:dyDescent="0.3">
      <c r="J340" s="30"/>
    </row>
    <row r="341" spans="10:10" x14ac:dyDescent="0.3">
      <c r="J341" s="30"/>
    </row>
    <row r="342" spans="10:10" x14ac:dyDescent="0.3">
      <c r="J342" s="30"/>
    </row>
    <row r="343" spans="10:10" x14ac:dyDescent="0.3">
      <c r="J343" s="30"/>
    </row>
    <row r="344" spans="10:10" x14ac:dyDescent="0.3">
      <c r="J344" s="30"/>
    </row>
    <row r="345" spans="10:10" x14ac:dyDescent="0.3">
      <c r="J345" s="30"/>
    </row>
    <row r="346" spans="10:10" x14ac:dyDescent="0.3">
      <c r="J346" s="30"/>
    </row>
    <row r="347" spans="10:10" x14ac:dyDescent="0.3">
      <c r="J347" s="30"/>
    </row>
    <row r="348" spans="10:10" x14ac:dyDescent="0.3">
      <c r="J348" s="30"/>
    </row>
    <row r="349" spans="10:10" x14ac:dyDescent="0.3">
      <c r="J349" s="30"/>
    </row>
    <row r="350" spans="10:10" x14ac:dyDescent="0.3">
      <c r="J350" s="30"/>
    </row>
    <row r="351" spans="10:10" x14ac:dyDescent="0.3">
      <c r="J351" s="30"/>
    </row>
    <row r="352" spans="10:10" x14ac:dyDescent="0.3">
      <c r="J352" s="30"/>
    </row>
    <row r="353" spans="10:10" x14ac:dyDescent="0.3">
      <c r="J353" s="30"/>
    </row>
    <row r="354" spans="10:10" x14ac:dyDescent="0.3">
      <c r="J354" s="30"/>
    </row>
    <row r="355" spans="10:10" x14ac:dyDescent="0.3">
      <c r="J355" s="30"/>
    </row>
    <row r="356" spans="10:10" x14ac:dyDescent="0.3">
      <c r="J356" s="30"/>
    </row>
    <row r="357" spans="10:10" x14ac:dyDescent="0.3">
      <c r="J357" s="30"/>
    </row>
    <row r="358" spans="10:10" x14ac:dyDescent="0.3">
      <c r="J358" s="30"/>
    </row>
    <row r="359" spans="10:10" x14ac:dyDescent="0.3">
      <c r="J359" s="30"/>
    </row>
    <row r="360" spans="10:10" x14ac:dyDescent="0.3">
      <c r="J360" s="30"/>
    </row>
    <row r="361" spans="10:10" x14ac:dyDescent="0.3">
      <c r="J361" s="30"/>
    </row>
    <row r="362" spans="10:10" x14ac:dyDescent="0.3">
      <c r="J362" s="30"/>
    </row>
    <row r="363" spans="10:10" x14ac:dyDescent="0.3">
      <c r="J363" s="30"/>
    </row>
    <row r="364" spans="10:10" x14ac:dyDescent="0.3">
      <c r="J364" s="30"/>
    </row>
    <row r="365" spans="10:10" x14ac:dyDescent="0.3">
      <c r="J365" s="30"/>
    </row>
    <row r="366" spans="10:10" x14ac:dyDescent="0.3">
      <c r="J366" s="30"/>
    </row>
    <row r="367" spans="10:10" x14ac:dyDescent="0.3">
      <c r="J367" s="30"/>
    </row>
    <row r="368" spans="10:10" x14ac:dyDescent="0.3">
      <c r="J368" s="30"/>
    </row>
    <row r="369" spans="10:10" x14ac:dyDescent="0.3">
      <c r="J369" s="30"/>
    </row>
    <row r="370" spans="10:10" x14ac:dyDescent="0.3">
      <c r="J370" s="30"/>
    </row>
    <row r="371" spans="10:10" x14ac:dyDescent="0.3">
      <c r="J371" s="30"/>
    </row>
    <row r="372" spans="10:10" x14ac:dyDescent="0.3">
      <c r="J372" s="30"/>
    </row>
    <row r="373" spans="10:10" x14ac:dyDescent="0.3">
      <c r="J373" s="30"/>
    </row>
    <row r="374" spans="10:10" x14ac:dyDescent="0.3">
      <c r="J374" s="30"/>
    </row>
    <row r="375" spans="10:10" x14ac:dyDescent="0.3">
      <c r="J375" s="30"/>
    </row>
    <row r="376" spans="10:10" x14ac:dyDescent="0.3">
      <c r="J376" s="30"/>
    </row>
    <row r="377" spans="10:10" x14ac:dyDescent="0.3">
      <c r="J377" s="30"/>
    </row>
    <row r="378" spans="10:10" x14ac:dyDescent="0.3">
      <c r="J378" s="30"/>
    </row>
    <row r="379" spans="10:10" x14ac:dyDescent="0.3">
      <c r="J379" s="30"/>
    </row>
    <row r="380" spans="10:10" x14ac:dyDescent="0.3">
      <c r="J380" s="30"/>
    </row>
    <row r="381" spans="10:10" x14ac:dyDescent="0.3">
      <c r="J381" s="30"/>
    </row>
    <row r="382" spans="10:10" x14ac:dyDescent="0.3">
      <c r="J382" s="30"/>
    </row>
    <row r="383" spans="10:10" x14ac:dyDescent="0.3">
      <c r="J383" s="30"/>
    </row>
    <row r="384" spans="10:10" x14ac:dyDescent="0.3">
      <c r="J384" s="30"/>
    </row>
    <row r="385" spans="10:10" x14ac:dyDescent="0.3">
      <c r="J385" s="30"/>
    </row>
    <row r="386" spans="10:10" x14ac:dyDescent="0.3">
      <c r="J386" s="30"/>
    </row>
    <row r="387" spans="10:10" x14ac:dyDescent="0.3">
      <c r="J387" s="30"/>
    </row>
    <row r="388" spans="10:10" x14ac:dyDescent="0.3">
      <c r="J388" s="30"/>
    </row>
    <row r="389" spans="10:10" x14ac:dyDescent="0.3">
      <c r="J389" s="30"/>
    </row>
    <row r="390" spans="10:10" x14ac:dyDescent="0.3">
      <c r="J390" s="30"/>
    </row>
    <row r="391" spans="10:10" x14ac:dyDescent="0.3">
      <c r="J391" s="30"/>
    </row>
    <row r="392" spans="10:10" x14ac:dyDescent="0.3">
      <c r="J392" s="30"/>
    </row>
    <row r="393" spans="10:10" x14ac:dyDescent="0.3">
      <c r="J393" s="30"/>
    </row>
    <row r="394" spans="10:10" x14ac:dyDescent="0.3">
      <c r="J394" s="30"/>
    </row>
    <row r="395" spans="10:10" x14ac:dyDescent="0.3">
      <c r="J395" s="30"/>
    </row>
    <row r="396" spans="10:10" x14ac:dyDescent="0.3">
      <c r="J396" s="30"/>
    </row>
    <row r="397" spans="10:10" x14ac:dyDescent="0.3">
      <c r="J397" s="30"/>
    </row>
    <row r="398" spans="10:10" x14ac:dyDescent="0.3">
      <c r="J398" s="30"/>
    </row>
    <row r="399" spans="10:10" x14ac:dyDescent="0.3">
      <c r="J399" s="30"/>
    </row>
    <row r="400" spans="10:10" x14ac:dyDescent="0.3">
      <c r="J400" s="30"/>
    </row>
    <row r="401" spans="10:10" x14ac:dyDescent="0.3">
      <c r="J401" s="30"/>
    </row>
    <row r="402" spans="10:10" x14ac:dyDescent="0.3">
      <c r="J402" s="30"/>
    </row>
    <row r="403" spans="10:10" x14ac:dyDescent="0.3">
      <c r="J403" s="30"/>
    </row>
    <row r="404" spans="10:10" x14ac:dyDescent="0.3">
      <c r="J404" s="30"/>
    </row>
    <row r="405" spans="10:10" x14ac:dyDescent="0.3">
      <c r="J405" s="30"/>
    </row>
    <row r="406" spans="10:10" x14ac:dyDescent="0.3">
      <c r="J406" s="30"/>
    </row>
    <row r="407" spans="10:10" x14ac:dyDescent="0.3">
      <c r="J407" s="30"/>
    </row>
    <row r="408" spans="10:10" x14ac:dyDescent="0.3">
      <c r="J408" s="30"/>
    </row>
    <row r="409" spans="10:10" x14ac:dyDescent="0.3">
      <c r="J409" s="30"/>
    </row>
    <row r="410" spans="10:10" x14ac:dyDescent="0.3">
      <c r="J410" s="30"/>
    </row>
    <row r="411" spans="10:10" x14ac:dyDescent="0.3">
      <c r="J411" s="30"/>
    </row>
    <row r="412" spans="10:10" x14ac:dyDescent="0.3">
      <c r="J412" s="30"/>
    </row>
    <row r="413" spans="10:10" x14ac:dyDescent="0.3">
      <c r="J413" s="30"/>
    </row>
    <row r="414" spans="10:10" x14ac:dyDescent="0.3">
      <c r="J414" s="30"/>
    </row>
    <row r="415" spans="10:10" x14ac:dyDescent="0.3">
      <c r="J415" s="30"/>
    </row>
    <row r="416" spans="10:10" x14ac:dyDescent="0.3">
      <c r="J416" s="30"/>
    </row>
    <row r="417" spans="10:10" x14ac:dyDescent="0.3">
      <c r="J417" s="30"/>
    </row>
    <row r="418" spans="10:10" x14ac:dyDescent="0.3">
      <c r="J418" s="30"/>
    </row>
    <row r="419" spans="10:10" x14ac:dyDescent="0.3">
      <c r="J419" s="30"/>
    </row>
    <row r="420" spans="10:10" x14ac:dyDescent="0.3">
      <c r="J420" s="30"/>
    </row>
    <row r="421" spans="10:10" x14ac:dyDescent="0.3">
      <c r="J421" s="30"/>
    </row>
    <row r="422" spans="10:10" x14ac:dyDescent="0.3">
      <c r="J422" s="30"/>
    </row>
    <row r="423" spans="10:10" x14ac:dyDescent="0.3">
      <c r="J423" s="30"/>
    </row>
    <row r="424" spans="10:10" x14ac:dyDescent="0.3">
      <c r="J424" s="30"/>
    </row>
    <row r="425" spans="10:10" x14ac:dyDescent="0.3">
      <c r="J425" s="30"/>
    </row>
    <row r="426" spans="10:10" x14ac:dyDescent="0.3">
      <c r="J426" s="30"/>
    </row>
    <row r="427" spans="10:10" x14ac:dyDescent="0.3">
      <c r="J427" s="30"/>
    </row>
    <row r="428" spans="10:10" x14ac:dyDescent="0.3">
      <c r="J428" s="30"/>
    </row>
    <row r="429" spans="10:10" x14ac:dyDescent="0.3">
      <c r="J429" s="30"/>
    </row>
    <row r="430" spans="10:10" x14ac:dyDescent="0.3">
      <c r="J430" s="30"/>
    </row>
    <row r="431" spans="10:10" x14ac:dyDescent="0.3">
      <c r="J431" s="30"/>
    </row>
    <row r="432" spans="10:10" x14ac:dyDescent="0.3">
      <c r="J432" s="30"/>
    </row>
    <row r="433" spans="10:10" x14ac:dyDescent="0.3">
      <c r="J433" s="30"/>
    </row>
    <row r="434" spans="10:10" x14ac:dyDescent="0.3">
      <c r="J434" s="30"/>
    </row>
    <row r="435" spans="10:10" x14ac:dyDescent="0.3">
      <c r="J435" s="30"/>
    </row>
    <row r="436" spans="10:10" x14ac:dyDescent="0.3">
      <c r="J436" s="30"/>
    </row>
    <row r="437" spans="10:10" x14ac:dyDescent="0.3">
      <c r="J437" s="30"/>
    </row>
    <row r="438" spans="10:10" x14ac:dyDescent="0.3">
      <c r="J438" s="30"/>
    </row>
    <row r="439" spans="10:10" x14ac:dyDescent="0.3">
      <c r="J439" s="30"/>
    </row>
    <row r="440" spans="10:10" x14ac:dyDescent="0.3">
      <c r="J440" s="30"/>
    </row>
    <row r="441" spans="10:10" x14ac:dyDescent="0.3">
      <c r="J441" s="30"/>
    </row>
    <row r="442" spans="10:10" x14ac:dyDescent="0.3">
      <c r="J442" s="30"/>
    </row>
    <row r="443" spans="10:10" x14ac:dyDescent="0.3">
      <c r="J443" s="30"/>
    </row>
    <row r="444" spans="10:10" x14ac:dyDescent="0.3">
      <c r="J444" s="30"/>
    </row>
    <row r="445" spans="10:10" x14ac:dyDescent="0.3">
      <c r="J445" s="30"/>
    </row>
    <row r="446" spans="10:10" x14ac:dyDescent="0.3">
      <c r="J446" s="30"/>
    </row>
    <row r="447" spans="10:10" x14ac:dyDescent="0.3">
      <c r="J447" s="30"/>
    </row>
    <row r="448" spans="10:10" x14ac:dyDescent="0.3">
      <c r="J448" s="30"/>
    </row>
    <row r="449" spans="10:10" x14ac:dyDescent="0.3">
      <c r="J449" s="30"/>
    </row>
    <row r="450" spans="10:10" x14ac:dyDescent="0.3">
      <c r="J450" s="30"/>
    </row>
    <row r="451" spans="10:10" x14ac:dyDescent="0.3">
      <c r="J451" s="30"/>
    </row>
    <row r="452" spans="10:10" x14ac:dyDescent="0.3">
      <c r="J452" s="30"/>
    </row>
    <row r="453" spans="10:10" x14ac:dyDescent="0.3">
      <c r="J453" s="30"/>
    </row>
    <row r="454" spans="10:10" x14ac:dyDescent="0.3">
      <c r="J454" s="30"/>
    </row>
    <row r="455" spans="10:10" x14ac:dyDescent="0.3">
      <c r="J455" s="30"/>
    </row>
    <row r="456" spans="10:10" x14ac:dyDescent="0.3">
      <c r="J456" s="30"/>
    </row>
    <row r="457" spans="10:10" x14ac:dyDescent="0.3">
      <c r="J457" s="30"/>
    </row>
    <row r="458" spans="10:10" x14ac:dyDescent="0.3">
      <c r="J458" s="30"/>
    </row>
    <row r="459" spans="10:10" x14ac:dyDescent="0.3">
      <c r="J459" s="30"/>
    </row>
    <row r="460" spans="10:10" x14ac:dyDescent="0.3">
      <c r="J460" s="30"/>
    </row>
    <row r="461" spans="10:10" x14ac:dyDescent="0.3">
      <c r="J461" s="30"/>
    </row>
    <row r="462" spans="10:10" x14ac:dyDescent="0.3">
      <c r="J462" s="30"/>
    </row>
    <row r="463" spans="10:10" x14ac:dyDescent="0.3">
      <c r="J463" s="30"/>
    </row>
    <row r="464" spans="10:10" x14ac:dyDescent="0.3">
      <c r="J464" s="30"/>
    </row>
    <row r="465" spans="10:10" x14ac:dyDescent="0.3">
      <c r="J465" s="30"/>
    </row>
    <row r="466" spans="10:10" x14ac:dyDescent="0.3">
      <c r="J466" s="30"/>
    </row>
    <row r="467" spans="10:10" x14ac:dyDescent="0.3">
      <c r="J467" s="30"/>
    </row>
    <row r="468" spans="10:10" x14ac:dyDescent="0.3">
      <c r="J468" s="30"/>
    </row>
    <row r="469" spans="10:10" x14ac:dyDescent="0.3">
      <c r="J469" s="30"/>
    </row>
    <row r="470" spans="10:10" x14ac:dyDescent="0.3">
      <c r="J470" s="30"/>
    </row>
    <row r="471" spans="10:10" x14ac:dyDescent="0.3">
      <c r="J471" s="30"/>
    </row>
    <row r="472" spans="10:10" x14ac:dyDescent="0.3">
      <c r="J472" s="30"/>
    </row>
    <row r="473" spans="10:10" x14ac:dyDescent="0.3">
      <c r="J473" s="30"/>
    </row>
    <row r="474" spans="10:10" x14ac:dyDescent="0.3">
      <c r="J474" s="30"/>
    </row>
    <row r="475" spans="10:10" x14ac:dyDescent="0.3">
      <c r="J475" s="30"/>
    </row>
    <row r="476" spans="10:10" x14ac:dyDescent="0.3">
      <c r="J476" s="30"/>
    </row>
    <row r="477" spans="10:10" x14ac:dyDescent="0.3">
      <c r="J477" s="30"/>
    </row>
    <row r="478" spans="10:10" x14ac:dyDescent="0.3">
      <c r="J478" s="30"/>
    </row>
    <row r="479" spans="10:10" x14ac:dyDescent="0.3">
      <c r="J479" s="30"/>
    </row>
    <row r="480" spans="10:10" x14ac:dyDescent="0.3">
      <c r="J480" s="30"/>
    </row>
    <row r="481" spans="10:10" x14ac:dyDescent="0.3">
      <c r="J481" s="30"/>
    </row>
    <row r="482" spans="10:10" x14ac:dyDescent="0.3">
      <c r="J482" s="30"/>
    </row>
    <row r="483" spans="10:10" x14ac:dyDescent="0.3">
      <c r="J483" s="30"/>
    </row>
    <row r="484" spans="10:10" x14ac:dyDescent="0.3">
      <c r="J484" s="30"/>
    </row>
    <row r="485" spans="10:10" x14ac:dyDescent="0.3">
      <c r="J485" s="30"/>
    </row>
    <row r="486" spans="10:10" x14ac:dyDescent="0.3">
      <c r="J486" s="30"/>
    </row>
    <row r="487" spans="10:10" x14ac:dyDescent="0.3">
      <c r="J487" s="30"/>
    </row>
    <row r="488" spans="10:10" x14ac:dyDescent="0.3">
      <c r="J488" s="30"/>
    </row>
    <row r="489" spans="10:10" x14ac:dyDescent="0.3">
      <c r="J489" s="30"/>
    </row>
    <row r="490" spans="10:10" x14ac:dyDescent="0.3">
      <c r="J490" s="30"/>
    </row>
    <row r="491" spans="10:10" x14ac:dyDescent="0.3">
      <c r="J491" s="30"/>
    </row>
    <row r="492" spans="10:10" x14ac:dyDescent="0.3">
      <c r="J492" s="30"/>
    </row>
    <row r="493" spans="10:10" x14ac:dyDescent="0.3">
      <c r="J493" s="30"/>
    </row>
    <row r="494" spans="10:10" x14ac:dyDescent="0.3">
      <c r="J494" s="30"/>
    </row>
    <row r="495" spans="10:10" x14ac:dyDescent="0.3">
      <c r="J495" s="30"/>
    </row>
    <row r="496" spans="10:10" x14ac:dyDescent="0.3">
      <c r="J496" s="30"/>
    </row>
    <row r="497" spans="10:10" x14ac:dyDescent="0.3">
      <c r="J497" s="30"/>
    </row>
    <row r="498" spans="10:10" x14ac:dyDescent="0.3">
      <c r="J498" s="30"/>
    </row>
    <row r="499" spans="10:10" x14ac:dyDescent="0.3">
      <c r="J499" s="30"/>
    </row>
    <row r="500" spans="10:10" x14ac:dyDescent="0.3">
      <c r="J500" s="30"/>
    </row>
    <row r="501" spans="10:10" x14ac:dyDescent="0.3">
      <c r="J501" s="30"/>
    </row>
    <row r="502" spans="10:10" x14ac:dyDescent="0.3">
      <c r="J502" s="30"/>
    </row>
    <row r="503" spans="10:10" x14ac:dyDescent="0.3">
      <c r="J503" s="30"/>
    </row>
    <row r="504" spans="10:10" x14ac:dyDescent="0.3">
      <c r="J504" s="30"/>
    </row>
    <row r="505" spans="10:10" x14ac:dyDescent="0.3">
      <c r="J505" s="30"/>
    </row>
    <row r="506" spans="10:10" x14ac:dyDescent="0.3">
      <c r="J506" s="30"/>
    </row>
    <row r="507" spans="10:10" x14ac:dyDescent="0.3">
      <c r="J507" s="30"/>
    </row>
    <row r="508" spans="10:10" x14ac:dyDescent="0.3">
      <c r="J508" s="30"/>
    </row>
    <row r="509" spans="10:10" x14ac:dyDescent="0.3">
      <c r="J509" s="30"/>
    </row>
    <row r="510" spans="10:10" x14ac:dyDescent="0.3">
      <c r="J510" s="30"/>
    </row>
    <row r="511" spans="10:10" x14ac:dyDescent="0.3">
      <c r="J511" s="30"/>
    </row>
    <row r="512" spans="10:10" x14ac:dyDescent="0.3">
      <c r="J512" s="30"/>
    </row>
    <row r="513" spans="10:10" x14ac:dyDescent="0.3">
      <c r="J513" s="30"/>
    </row>
    <row r="514" spans="10:10" x14ac:dyDescent="0.3">
      <c r="J514" s="30"/>
    </row>
    <row r="515" spans="10:10" x14ac:dyDescent="0.3">
      <c r="J515" s="30"/>
    </row>
    <row r="516" spans="10:10" x14ac:dyDescent="0.3">
      <c r="J516" s="30"/>
    </row>
    <row r="517" spans="10:10" x14ac:dyDescent="0.3">
      <c r="J517" s="30"/>
    </row>
    <row r="518" spans="10:10" x14ac:dyDescent="0.3">
      <c r="J518" s="30"/>
    </row>
    <row r="519" spans="10:10" x14ac:dyDescent="0.3">
      <c r="J519" s="30"/>
    </row>
    <row r="520" spans="10:10" x14ac:dyDescent="0.3">
      <c r="J520" s="30"/>
    </row>
    <row r="521" spans="10:10" x14ac:dyDescent="0.3">
      <c r="J521" s="30"/>
    </row>
    <row r="522" spans="10:10" x14ac:dyDescent="0.3">
      <c r="J522" s="30"/>
    </row>
    <row r="523" spans="10:10" x14ac:dyDescent="0.3">
      <c r="J523" s="30"/>
    </row>
    <row r="524" spans="10:10" x14ac:dyDescent="0.3">
      <c r="J524" s="30"/>
    </row>
    <row r="525" spans="10:10" x14ac:dyDescent="0.3">
      <c r="J525" s="30"/>
    </row>
    <row r="526" spans="10:10" x14ac:dyDescent="0.3">
      <c r="J526" s="30"/>
    </row>
    <row r="527" spans="10:10" x14ac:dyDescent="0.3">
      <c r="J527" s="30"/>
    </row>
    <row r="528" spans="10:10" x14ac:dyDescent="0.3">
      <c r="J528" s="30"/>
    </row>
    <row r="529" spans="10:10" x14ac:dyDescent="0.3">
      <c r="J529" s="30"/>
    </row>
    <row r="530" spans="10:10" x14ac:dyDescent="0.3">
      <c r="J530" s="30"/>
    </row>
    <row r="531" spans="10:10" x14ac:dyDescent="0.3">
      <c r="J531" s="30"/>
    </row>
    <row r="532" spans="10:10" x14ac:dyDescent="0.3">
      <c r="J532" s="30"/>
    </row>
    <row r="533" spans="10:10" x14ac:dyDescent="0.3">
      <c r="J533" s="30"/>
    </row>
    <row r="534" spans="10:10" x14ac:dyDescent="0.3">
      <c r="J534" s="30"/>
    </row>
    <row r="535" spans="10:10" x14ac:dyDescent="0.3">
      <c r="J535" s="30"/>
    </row>
    <row r="536" spans="10:10" x14ac:dyDescent="0.3">
      <c r="J536" s="30"/>
    </row>
    <row r="537" spans="10:10" x14ac:dyDescent="0.3">
      <c r="J537" s="30"/>
    </row>
    <row r="538" spans="10:10" x14ac:dyDescent="0.3">
      <c r="J538" s="30"/>
    </row>
    <row r="539" spans="10:10" x14ac:dyDescent="0.3">
      <c r="J539" s="30"/>
    </row>
    <row r="540" spans="10:10" x14ac:dyDescent="0.3">
      <c r="J540" s="30"/>
    </row>
    <row r="541" spans="10:10" x14ac:dyDescent="0.3">
      <c r="J541" s="30"/>
    </row>
    <row r="542" spans="10:10" x14ac:dyDescent="0.3">
      <c r="J542" s="30"/>
    </row>
    <row r="543" spans="10:10" x14ac:dyDescent="0.3">
      <c r="J543" s="30"/>
    </row>
    <row r="544" spans="10:10" x14ac:dyDescent="0.3">
      <c r="J544" s="30"/>
    </row>
    <row r="545" spans="10:10" x14ac:dyDescent="0.3">
      <c r="J545" s="30"/>
    </row>
    <row r="546" spans="10:10" x14ac:dyDescent="0.3">
      <c r="J546" s="30"/>
    </row>
    <row r="547" spans="10:10" x14ac:dyDescent="0.3">
      <c r="J547" s="30"/>
    </row>
    <row r="548" spans="10:10" x14ac:dyDescent="0.3">
      <c r="J548" s="30"/>
    </row>
    <row r="549" spans="10:10" x14ac:dyDescent="0.3">
      <c r="J549" s="30"/>
    </row>
    <row r="550" spans="10:10" x14ac:dyDescent="0.3">
      <c r="J550" s="30"/>
    </row>
    <row r="551" spans="10:10" x14ac:dyDescent="0.3">
      <c r="J551" s="30"/>
    </row>
    <row r="552" spans="10:10" x14ac:dyDescent="0.3">
      <c r="J552" s="30"/>
    </row>
    <row r="553" spans="10:10" x14ac:dyDescent="0.3">
      <c r="J553" s="30"/>
    </row>
    <row r="554" spans="10:10" x14ac:dyDescent="0.3">
      <c r="J554" s="30"/>
    </row>
    <row r="555" spans="10:10" x14ac:dyDescent="0.3">
      <c r="J555" s="30"/>
    </row>
    <row r="556" spans="10:10" x14ac:dyDescent="0.3">
      <c r="J556" s="30"/>
    </row>
    <row r="557" spans="10:10" x14ac:dyDescent="0.3">
      <c r="J557" s="30"/>
    </row>
    <row r="558" spans="10:10" x14ac:dyDescent="0.3">
      <c r="J558" s="30"/>
    </row>
    <row r="559" spans="10:10" x14ac:dyDescent="0.3">
      <c r="J559" s="30"/>
    </row>
    <row r="560" spans="10:10" x14ac:dyDescent="0.3">
      <c r="J560" s="30"/>
    </row>
    <row r="561" spans="10:10" x14ac:dyDescent="0.3">
      <c r="J561" s="30"/>
    </row>
    <row r="562" spans="10:10" x14ac:dyDescent="0.3">
      <c r="J562" s="30"/>
    </row>
    <row r="563" spans="10:10" x14ac:dyDescent="0.3">
      <c r="J563" s="30"/>
    </row>
    <row r="564" spans="10:10" x14ac:dyDescent="0.3">
      <c r="J564" s="30"/>
    </row>
    <row r="565" spans="10:10" x14ac:dyDescent="0.3">
      <c r="J565" s="30"/>
    </row>
    <row r="566" spans="10:10" x14ac:dyDescent="0.3">
      <c r="J566" s="30"/>
    </row>
    <row r="567" spans="10:10" x14ac:dyDescent="0.3">
      <c r="J567" s="30"/>
    </row>
    <row r="568" spans="10:10" x14ac:dyDescent="0.3">
      <c r="J568" s="30"/>
    </row>
    <row r="569" spans="10:10" x14ac:dyDescent="0.3">
      <c r="J569" s="30"/>
    </row>
    <row r="570" spans="10:10" x14ac:dyDescent="0.3">
      <c r="J570" s="30"/>
    </row>
    <row r="571" spans="10:10" x14ac:dyDescent="0.3">
      <c r="J571" s="30"/>
    </row>
    <row r="572" spans="10:10" x14ac:dyDescent="0.3">
      <c r="J572" s="30"/>
    </row>
    <row r="573" spans="10:10" x14ac:dyDescent="0.3">
      <c r="J573" s="30"/>
    </row>
    <row r="574" spans="10:10" x14ac:dyDescent="0.3">
      <c r="J574" s="30"/>
    </row>
    <row r="575" spans="10:10" x14ac:dyDescent="0.3">
      <c r="J575" s="30"/>
    </row>
    <row r="576" spans="10:10" x14ac:dyDescent="0.3">
      <c r="J576" s="30"/>
    </row>
    <row r="577" spans="10:10" x14ac:dyDescent="0.3">
      <c r="J577" s="30"/>
    </row>
    <row r="578" spans="10:10" x14ac:dyDescent="0.3">
      <c r="J578" s="30"/>
    </row>
    <row r="579" spans="10:10" x14ac:dyDescent="0.3">
      <c r="J579" s="30"/>
    </row>
    <row r="580" spans="10:10" x14ac:dyDescent="0.3">
      <c r="J580" s="30"/>
    </row>
    <row r="581" spans="10:10" x14ac:dyDescent="0.3">
      <c r="J581" s="30"/>
    </row>
    <row r="582" spans="10:10" x14ac:dyDescent="0.3">
      <c r="J582" s="30"/>
    </row>
    <row r="583" spans="10:10" x14ac:dyDescent="0.3">
      <c r="J583" s="30"/>
    </row>
    <row r="584" spans="10:10" x14ac:dyDescent="0.3">
      <c r="J584" s="30"/>
    </row>
    <row r="585" spans="10:10" x14ac:dyDescent="0.3">
      <c r="J585" s="30"/>
    </row>
    <row r="586" spans="10:10" x14ac:dyDescent="0.3">
      <c r="J586" s="30"/>
    </row>
    <row r="587" spans="10:10" x14ac:dyDescent="0.3">
      <c r="J587" s="30"/>
    </row>
    <row r="588" spans="10:10" x14ac:dyDescent="0.3">
      <c r="J588" s="30"/>
    </row>
    <row r="589" spans="10:10" x14ac:dyDescent="0.3">
      <c r="J589" s="30"/>
    </row>
    <row r="590" spans="10:10" x14ac:dyDescent="0.3">
      <c r="J590" s="30"/>
    </row>
    <row r="591" spans="10:10" x14ac:dyDescent="0.3">
      <c r="J591" s="30"/>
    </row>
    <row r="592" spans="10:10" x14ac:dyDescent="0.3">
      <c r="J592" s="30"/>
    </row>
    <row r="593" spans="10:10" x14ac:dyDescent="0.3">
      <c r="J593" s="30"/>
    </row>
    <row r="594" spans="10:10" x14ac:dyDescent="0.3">
      <c r="J594" s="30"/>
    </row>
    <row r="595" spans="10:10" x14ac:dyDescent="0.3">
      <c r="J595" s="30"/>
    </row>
    <row r="596" spans="10:10" x14ac:dyDescent="0.3">
      <c r="J596" s="30"/>
    </row>
    <row r="597" spans="10:10" x14ac:dyDescent="0.3">
      <c r="J597" s="30"/>
    </row>
    <row r="598" spans="10:10" x14ac:dyDescent="0.3">
      <c r="J598" s="30"/>
    </row>
    <row r="599" spans="10:10" x14ac:dyDescent="0.3">
      <c r="J599" s="30"/>
    </row>
    <row r="600" spans="10:10" x14ac:dyDescent="0.3">
      <c r="J600" s="30"/>
    </row>
    <row r="601" spans="10:10" x14ac:dyDescent="0.3">
      <c r="J601" s="30"/>
    </row>
    <row r="602" spans="10:10" x14ac:dyDescent="0.3">
      <c r="J602" s="30"/>
    </row>
    <row r="603" spans="10:10" x14ac:dyDescent="0.3">
      <c r="J603" s="30"/>
    </row>
    <row r="604" spans="10:10" x14ac:dyDescent="0.3">
      <c r="J604" s="30"/>
    </row>
    <row r="605" spans="10:10" x14ac:dyDescent="0.3">
      <c r="J605" s="30"/>
    </row>
    <row r="606" spans="10:10" x14ac:dyDescent="0.3">
      <c r="J606" s="30"/>
    </row>
    <row r="607" spans="10:10" x14ac:dyDescent="0.3">
      <c r="J607" s="30"/>
    </row>
    <row r="608" spans="10:10" x14ac:dyDescent="0.3">
      <c r="J608" s="30"/>
    </row>
    <row r="609" spans="10:10" x14ac:dyDescent="0.3">
      <c r="J609" s="30"/>
    </row>
    <row r="610" spans="10:10" x14ac:dyDescent="0.3">
      <c r="J610" s="30"/>
    </row>
    <row r="611" spans="10:10" x14ac:dyDescent="0.3">
      <c r="J611" s="30"/>
    </row>
    <row r="612" spans="10:10" x14ac:dyDescent="0.3">
      <c r="J612" s="30"/>
    </row>
    <row r="613" spans="10:10" x14ac:dyDescent="0.3">
      <c r="J613" s="30"/>
    </row>
    <row r="614" spans="10:10" x14ac:dyDescent="0.3">
      <c r="J614" s="30"/>
    </row>
    <row r="615" spans="10:10" x14ac:dyDescent="0.3">
      <c r="J615" s="30"/>
    </row>
    <row r="616" spans="10:10" x14ac:dyDescent="0.3">
      <c r="J616" s="30"/>
    </row>
    <row r="617" spans="10:10" x14ac:dyDescent="0.3">
      <c r="J617" s="30"/>
    </row>
    <row r="618" spans="10:10" x14ac:dyDescent="0.3">
      <c r="J618" s="30"/>
    </row>
    <row r="619" spans="10:10" x14ac:dyDescent="0.3">
      <c r="J619" s="30"/>
    </row>
    <row r="620" spans="10:10" x14ac:dyDescent="0.3">
      <c r="J620" s="30"/>
    </row>
    <row r="621" spans="10:10" x14ac:dyDescent="0.3">
      <c r="J621" s="30"/>
    </row>
    <row r="622" spans="10:10" x14ac:dyDescent="0.3">
      <c r="J622" s="30"/>
    </row>
    <row r="623" spans="10:10" x14ac:dyDescent="0.3">
      <c r="J623" s="30"/>
    </row>
    <row r="624" spans="10:10" x14ac:dyDescent="0.3">
      <c r="J624" s="30"/>
    </row>
    <row r="625" spans="10:10" x14ac:dyDescent="0.3">
      <c r="J625" s="30"/>
    </row>
    <row r="626" spans="10:10" x14ac:dyDescent="0.3">
      <c r="J626" s="30"/>
    </row>
    <row r="627" spans="10:10" x14ac:dyDescent="0.3">
      <c r="J627" s="30"/>
    </row>
    <row r="628" spans="10:10" x14ac:dyDescent="0.3">
      <c r="J628" s="30"/>
    </row>
    <row r="629" spans="10:10" x14ac:dyDescent="0.3">
      <c r="J629" s="30"/>
    </row>
    <row r="630" spans="10:10" x14ac:dyDescent="0.3">
      <c r="J630" s="30"/>
    </row>
    <row r="631" spans="10:10" x14ac:dyDescent="0.3">
      <c r="J631" s="30"/>
    </row>
    <row r="632" spans="10:10" x14ac:dyDescent="0.3">
      <c r="J632" s="30"/>
    </row>
    <row r="633" spans="10:10" x14ac:dyDescent="0.3">
      <c r="J633" s="30"/>
    </row>
    <row r="634" spans="10:10" x14ac:dyDescent="0.3">
      <c r="J634" s="30"/>
    </row>
    <row r="635" spans="10:10" x14ac:dyDescent="0.3">
      <c r="J635" s="30"/>
    </row>
    <row r="636" spans="10:10" x14ac:dyDescent="0.3">
      <c r="J636" s="30"/>
    </row>
    <row r="637" spans="10:10" x14ac:dyDescent="0.3">
      <c r="J637" s="30"/>
    </row>
    <row r="638" spans="10:10" x14ac:dyDescent="0.3">
      <c r="J638" s="30"/>
    </row>
    <row r="639" spans="10:10" x14ac:dyDescent="0.3">
      <c r="J639" s="30"/>
    </row>
    <row r="640" spans="10:10" x14ac:dyDescent="0.3">
      <c r="J640" s="30"/>
    </row>
    <row r="641" spans="10:10" x14ac:dyDescent="0.3">
      <c r="J641" s="30"/>
    </row>
    <row r="642" spans="10:10" x14ac:dyDescent="0.3">
      <c r="J642" s="30"/>
    </row>
    <row r="643" spans="10:10" x14ac:dyDescent="0.3">
      <c r="J643" s="30"/>
    </row>
    <row r="644" spans="10:10" x14ac:dyDescent="0.3">
      <c r="J644" s="30"/>
    </row>
    <row r="645" spans="10:10" x14ac:dyDescent="0.3">
      <c r="J645" s="30"/>
    </row>
    <row r="646" spans="10:10" x14ac:dyDescent="0.3">
      <c r="J646" s="30"/>
    </row>
    <row r="647" spans="10:10" x14ac:dyDescent="0.3">
      <c r="J647" s="30"/>
    </row>
    <row r="648" spans="10:10" x14ac:dyDescent="0.3">
      <c r="J648" s="30"/>
    </row>
    <row r="649" spans="10:10" x14ac:dyDescent="0.3">
      <c r="J649" s="30"/>
    </row>
    <row r="650" spans="10:10" x14ac:dyDescent="0.3">
      <c r="J650" s="30"/>
    </row>
    <row r="651" spans="10:10" x14ac:dyDescent="0.3">
      <c r="J651" s="30"/>
    </row>
    <row r="652" spans="10:10" x14ac:dyDescent="0.3">
      <c r="J652" s="30"/>
    </row>
    <row r="653" spans="10:10" x14ac:dyDescent="0.3">
      <c r="J653" s="30"/>
    </row>
    <row r="654" spans="10:10" x14ac:dyDescent="0.3">
      <c r="J654" s="30"/>
    </row>
    <row r="655" spans="10:10" x14ac:dyDescent="0.3">
      <c r="J655" s="30"/>
    </row>
    <row r="656" spans="10:10" x14ac:dyDescent="0.3">
      <c r="J656" s="30"/>
    </row>
    <row r="657" spans="10:10" x14ac:dyDescent="0.3">
      <c r="J657" s="30"/>
    </row>
    <row r="658" spans="10:10" x14ac:dyDescent="0.3">
      <c r="J658" s="30"/>
    </row>
    <row r="659" spans="10:10" x14ac:dyDescent="0.3">
      <c r="J659" s="30"/>
    </row>
    <row r="660" spans="10:10" x14ac:dyDescent="0.3">
      <c r="J660" s="30"/>
    </row>
    <row r="661" spans="10:10" x14ac:dyDescent="0.3">
      <c r="J661" s="30"/>
    </row>
    <row r="662" spans="10:10" x14ac:dyDescent="0.3">
      <c r="J662" s="30"/>
    </row>
    <row r="663" spans="10:10" x14ac:dyDescent="0.3">
      <c r="J663" s="30"/>
    </row>
    <row r="664" spans="10:10" x14ac:dyDescent="0.3">
      <c r="J664" s="30"/>
    </row>
    <row r="665" spans="10:10" x14ac:dyDescent="0.3">
      <c r="J665" s="30"/>
    </row>
    <row r="666" spans="10:10" x14ac:dyDescent="0.3">
      <c r="J666" s="30"/>
    </row>
    <row r="667" spans="10:10" x14ac:dyDescent="0.3">
      <c r="J667" s="30"/>
    </row>
    <row r="668" spans="10:10" x14ac:dyDescent="0.3">
      <c r="J668" s="30"/>
    </row>
    <row r="669" spans="10:10" x14ac:dyDescent="0.3">
      <c r="J669" s="30"/>
    </row>
    <row r="670" spans="10:10" x14ac:dyDescent="0.3">
      <c r="J670" s="30"/>
    </row>
    <row r="671" spans="10:10" x14ac:dyDescent="0.3">
      <c r="J671" s="30"/>
    </row>
    <row r="672" spans="10:10" x14ac:dyDescent="0.3">
      <c r="J672" s="30"/>
    </row>
    <row r="673" spans="10:10" x14ac:dyDescent="0.3">
      <c r="J673" s="30"/>
    </row>
    <row r="674" spans="10:10" x14ac:dyDescent="0.3">
      <c r="J674" s="30"/>
    </row>
    <row r="675" spans="10:10" x14ac:dyDescent="0.3">
      <c r="J675" s="30"/>
    </row>
    <row r="676" spans="10:10" x14ac:dyDescent="0.3">
      <c r="J676" s="30"/>
    </row>
    <row r="677" spans="10:10" x14ac:dyDescent="0.3">
      <c r="J677" s="30"/>
    </row>
    <row r="678" spans="10:10" x14ac:dyDescent="0.3">
      <c r="J678" s="30"/>
    </row>
    <row r="679" spans="10:10" x14ac:dyDescent="0.3">
      <c r="J679" s="30"/>
    </row>
    <row r="680" spans="10:10" x14ac:dyDescent="0.3">
      <c r="J680" s="30"/>
    </row>
    <row r="681" spans="10:10" x14ac:dyDescent="0.3">
      <c r="J681" s="30"/>
    </row>
    <row r="682" spans="10:10" x14ac:dyDescent="0.3">
      <c r="J682" s="30"/>
    </row>
    <row r="683" spans="10:10" x14ac:dyDescent="0.3">
      <c r="J683" s="30"/>
    </row>
    <row r="684" spans="10:10" x14ac:dyDescent="0.3">
      <c r="J684" s="30"/>
    </row>
    <row r="685" spans="10:10" x14ac:dyDescent="0.3">
      <c r="J685" s="30"/>
    </row>
    <row r="686" spans="10:10" x14ac:dyDescent="0.3">
      <c r="J686" s="30"/>
    </row>
    <row r="687" spans="10:10" x14ac:dyDescent="0.3">
      <c r="J687" s="30"/>
    </row>
    <row r="688" spans="10:10" x14ac:dyDescent="0.3">
      <c r="J688" s="30"/>
    </row>
    <row r="689" spans="10:10" x14ac:dyDescent="0.3">
      <c r="J689" s="30"/>
    </row>
    <row r="690" spans="10:10" x14ac:dyDescent="0.3">
      <c r="J690" s="30"/>
    </row>
    <row r="691" spans="10:10" x14ac:dyDescent="0.3">
      <c r="J691" s="30"/>
    </row>
    <row r="692" spans="10:10" x14ac:dyDescent="0.3">
      <c r="J692" s="30"/>
    </row>
    <row r="693" spans="10:10" x14ac:dyDescent="0.3">
      <c r="J693" s="30"/>
    </row>
    <row r="694" spans="10:10" x14ac:dyDescent="0.3">
      <c r="J694" s="30"/>
    </row>
    <row r="695" spans="10:10" x14ac:dyDescent="0.3">
      <c r="J695" s="30"/>
    </row>
    <row r="696" spans="10:10" x14ac:dyDescent="0.3">
      <c r="J696" s="30"/>
    </row>
    <row r="697" spans="10:10" x14ac:dyDescent="0.3">
      <c r="J697" s="30"/>
    </row>
    <row r="698" spans="10:10" x14ac:dyDescent="0.3">
      <c r="J698" s="30"/>
    </row>
    <row r="699" spans="10:10" x14ac:dyDescent="0.3">
      <c r="J699" s="30"/>
    </row>
    <row r="700" spans="10:10" x14ac:dyDescent="0.3">
      <c r="J700" s="30"/>
    </row>
    <row r="701" spans="10:10" x14ac:dyDescent="0.3">
      <c r="J701" s="30"/>
    </row>
    <row r="702" spans="10:10" x14ac:dyDescent="0.3">
      <c r="J702" s="30"/>
    </row>
    <row r="703" spans="10:10" x14ac:dyDescent="0.3">
      <c r="J703" s="30"/>
    </row>
    <row r="704" spans="10:10" x14ac:dyDescent="0.3">
      <c r="J704" s="30"/>
    </row>
    <row r="705" spans="10:10" x14ac:dyDescent="0.3">
      <c r="J705" s="30"/>
    </row>
    <row r="706" spans="10:10" x14ac:dyDescent="0.3">
      <c r="J706" s="30"/>
    </row>
    <row r="707" spans="10:10" x14ac:dyDescent="0.3">
      <c r="J707" s="30"/>
    </row>
    <row r="708" spans="10:10" x14ac:dyDescent="0.3">
      <c r="J708" s="30"/>
    </row>
    <row r="709" spans="10:10" x14ac:dyDescent="0.3">
      <c r="J709" s="30"/>
    </row>
    <row r="710" spans="10:10" x14ac:dyDescent="0.3">
      <c r="J710" s="30"/>
    </row>
    <row r="711" spans="10:10" x14ac:dyDescent="0.3">
      <c r="J711" s="30"/>
    </row>
    <row r="712" spans="10:10" x14ac:dyDescent="0.3">
      <c r="J712" s="30"/>
    </row>
    <row r="713" spans="10:10" x14ac:dyDescent="0.3">
      <c r="J713" s="30"/>
    </row>
    <row r="714" spans="10:10" x14ac:dyDescent="0.3">
      <c r="J714" s="30"/>
    </row>
    <row r="715" spans="10:10" x14ac:dyDescent="0.3">
      <c r="J715" s="30"/>
    </row>
    <row r="716" spans="10:10" x14ac:dyDescent="0.3">
      <c r="J716" s="30"/>
    </row>
    <row r="717" spans="10:10" x14ac:dyDescent="0.3">
      <c r="J717" s="30"/>
    </row>
    <row r="718" spans="10:10" x14ac:dyDescent="0.3">
      <c r="J718" s="30"/>
    </row>
    <row r="719" spans="10:10" x14ac:dyDescent="0.3">
      <c r="J719" s="30"/>
    </row>
    <row r="720" spans="10:10" x14ac:dyDescent="0.3">
      <c r="J720" s="30"/>
    </row>
    <row r="721" spans="10:10" x14ac:dyDescent="0.3">
      <c r="J721" s="30"/>
    </row>
    <row r="722" spans="10:10" x14ac:dyDescent="0.3">
      <c r="J722" s="30"/>
    </row>
    <row r="723" spans="10:10" x14ac:dyDescent="0.3">
      <c r="J723" s="30"/>
    </row>
    <row r="724" spans="10:10" x14ac:dyDescent="0.3">
      <c r="J724" s="30"/>
    </row>
    <row r="725" spans="10:10" x14ac:dyDescent="0.3">
      <c r="J725" s="30"/>
    </row>
    <row r="726" spans="10:10" x14ac:dyDescent="0.3">
      <c r="J726" s="30"/>
    </row>
    <row r="727" spans="10:10" x14ac:dyDescent="0.3">
      <c r="J727" s="30"/>
    </row>
    <row r="728" spans="10:10" x14ac:dyDescent="0.3">
      <c r="J728" s="30"/>
    </row>
    <row r="729" spans="10:10" x14ac:dyDescent="0.3">
      <c r="J729" s="30"/>
    </row>
    <row r="730" spans="10:10" x14ac:dyDescent="0.3">
      <c r="J730" s="30"/>
    </row>
    <row r="731" spans="10:10" x14ac:dyDescent="0.3">
      <c r="J731" s="30"/>
    </row>
    <row r="732" spans="10:10" x14ac:dyDescent="0.3">
      <c r="J732" s="30"/>
    </row>
    <row r="733" spans="10:10" x14ac:dyDescent="0.3">
      <c r="J733" s="30"/>
    </row>
    <row r="734" spans="10:10" x14ac:dyDescent="0.3">
      <c r="J734" s="30"/>
    </row>
    <row r="735" spans="10:10" x14ac:dyDescent="0.3">
      <c r="J735" s="30"/>
    </row>
    <row r="736" spans="10:10" x14ac:dyDescent="0.3">
      <c r="J736" s="30"/>
    </row>
    <row r="737" spans="10:10" x14ac:dyDescent="0.3">
      <c r="J737" s="30"/>
    </row>
    <row r="738" spans="10:10" x14ac:dyDescent="0.3">
      <c r="J738" s="30"/>
    </row>
    <row r="739" spans="10:10" x14ac:dyDescent="0.3">
      <c r="J739" s="30"/>
    </row>
    <row r="740" spans="10:10" x14ac:dyDescent="0.3">
      <c r="J740" s="30"/>
    </row>
    <row r="741" spans="10:10" x14ac:dyDescent="0.3">
      <c r="J741" s="30"/>
    </row>
    <row r="742" spans="10:10" x14ac:dyDescent="0.3">
      <c r="J742" s="30"/>
    </row>
    <row r="743" spans="10:10" x14ac:dyDescent="0.3">
      <c r="J743" s="30"/>
    </row>
    <row r="744" spans="10:10" x14ac:dyDescent="0.3">
      <c r="J744" s="30"/>
    </row>
    <row r="745" spans="10:10" x14ac:dyDescent="0.3">
      <c r="J745" s="30"/>
    </row>
    <row r="746" spans="10:10" x14ac:dyDescent="0.3">
      <c r="J746" s="30"/>
    </row>
    <row r="747" spans="10:10" x14ac:dyDescent="0.3">
      <c r="J747" s="30"/>
    </row>
    <row r="748" spans="10:10" x14ac:dyDescent="0.3">
      <c r="J748" s="30"/>
    </row>
    <row r="749" spans="10:10" x14ac:dyDescent="0.3">
      <c r="J749" s="30"/>
    </row>
    <row r="750" spans="10:10" x14ac:dyDescent="0.3">
      <c r="J750" s="30"/>
    </row>
    <row r="751" spans="10:10" x14ac:dyDescent="0.3">
      <c r="J751" s="30"/>
    </row>
    <row r="752" spans="10:10" x14ac:dyDescent="0.3">
      <c r="J752" s="30"/>
    </row>
    <row r="753" spans="10:10" x14ac:dyDescent="0.3">
      <c r="J753" s="30"/>
    </row>
    <row r="754" spans="10:10" x14ac:dyDescent="0.3">
      <c r="J754" s="30"/>
    </row>
    <row r="755" spans="10:10" x14ac:dyDescent="0.3">
      <c r="J755" s="30"/>
    </row>
    <row r="756" spans="10:10" x14ac:dyDescent="0.3">
      <c r="J756" s="30"/>
    </row>
    <row r="757" spans="10:10" x14ac:dyDescent="0.3">
      <c r="J757" s="30"/>
    </row>
    <row r="758" spans="10:10" x14ac:dyDescent="0.3">
      <c r="J758" s="30"/>
    </row>
    <row r="759" spans="10:10" x14ac:dyDescent="0.3">
      <c r="J759" s="30"/>
    </row>
    <row r="760" spans="10:10" x14ac:dyDescent="0.3">
      <c r="J760" s="30"/>
    </row>
    <row r="761" spans="10:10" x14ac:dyDescent="0.3">
      <c r="J761" s="30"/>
    </row>
    <row r="762" spans="10:10" x14ac:dyDescent="0.3">
      <c r="J762" s="30"/>
    </row>
    <row r="763" spans="10:10" x14ac:dyDescent="0.3">
      <c r="J763" s="30"/>
    </row>
    <row r="764" spans="10:10" x14ac:dyDescent="0.3">
      <c r="J764" s="30"/>
    </row>
    <row r="765" spans="10:10" x14ac:dyDescent="0.3">
      <c r="J765" s="30"/>
    </row>
    <row r="766" spans="10:10" x14ac:dyDescent="0.3">
      <c r="J766" s="30"/>
    </row>
    <row r="767" spans="10:10" x14ac:dyDescent="0.3">
      <c r="J767" s="30"/>
    </row>
    <row r="768" spans="10:10" x14ac:dyDescent="0.3">
      <c r="J768" s="30"/>
    </row>
    <row r="769" spans="10:10" x14ac:dyDescent="0.3">
      <c r="J769" s="30"/>
    </row>
    <row r="770" spans="10:10" x14ac:dyDescent="0.3">
      <c r="J770" s="30"/>
    </row>
    <row r="771" spans="10:10" x14ac:dyDescent="0.3">
      <c r="J771" s="30"/>
    </row>
    <row r="772" spans="10:10" x14ac:dyDescent="0.3">
      <c r="J772" s="30"/>
    </row>
    <row r="773" spans="10:10" x14ac:dyDescent="0.3">
      <c r="J773" s="30"/>
    </row>
    <row r="774" spans="10:10" x14ac:dyDescent="0.3">
      <c r="J774" s="30"/>
    </row>
    <row r="775" spans="10:10" x14ac:dyDescent="0.3">
      <c r="J775" s="30"/>
    </row>
    <row r="776" spans="10:10" x14ac:dyDescent="0.3">
      <c r="J776" s="30"/>
    </row>
    <row r="777" spans="10:10" x14ac:dyDescent="0.3">
      <c r="J777" s="30"/>
    </row>
    <row r="778" spans="10:10" x14ac:dyDescent="0.3">
      <c r="J778" s="30"/>
    </row>
    <row r="779" spans="10:10" x14ac:dyDescent="0.3">
      <c r="J779" s="30"/>
    </row>
    <row r="780" spans="10:10" x14ac:dyDescent="0.3">
      <c r="J780" s="30"/>
    </row>
    <row r="781" spans="10:10" x14ac:dyDescent="0.3">
      <c r="J781" s="30"/>
    </row>
    <row r="782" spans="10:10" x14ac:dyDescent="0.3">
      <c r="J782" s="30"/>
    </row>
    <row r="783" spans="10:10" x14ac:dyDescent="0.3">
      <c r="J783" s="30"/>
    </row>
  </sheetData>
  <sheetProtection algorithmName="SHA-512" hashValue="kKBG/LaWgJoznJmBYQxiRv2EsC5DHRUAn/JZ2mkuuWx5xhxDO4fhvmSnq/jxcA0qIm4Uc+hYhC2OxkMwfRaUUA==" saltValue="NhL5DZ4CMAEIGNmLj8x4ug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3E3705-FA10-49DC-AA70-B5C0AC525E48}">
  <sheetPr codeName="Ark1">
    <tabColor theme="8" tint="0.59999389629810485"/>
  </sheetPr>
  <dimension ref="A1:N1324"/>
  <sheetViews>
    <sheetView zoomScale="85" zoomScaleNormal="85" workbookViewId="0">
      <pane ySplit="1" topLeftCell="A2" activePane="bottomLeft" state="frozen"/>
      <selection pane="bottomLeft" activeCell="W28" sqref="W28"/>
    </sheetView>
  </sheetViews>
  <sheetFormatPr baseColWidth="10" defaultColWidth="11.42578125" defaultRowHeight="15.75" x14ac:dyDescent="0.3"/>
  <cols>
    <col min="1" max="1" width="10" style="43" customWidth="1"/>
    <col min="2" max="2" width="35.85546875" style="42" bestFit="1" customWidth="1"/>
    <col min="3" max="3" width="44.28515625" style="42" bestFit="1" customWidth="1"/>
    <col min="4" max="4" width="39.28515625" style="42" bestFit="1" customWidth="1"/>
    <col min="5" max="5" width="18.7109375" style="42" bestFit="1" customWidth="1"/>
    <col min="6" max="6" width="15.85546875" style="42" bestFit="1" customWidth="1"/>
    <col min="7" max="7" width="17.28515625" style="42" bestFit="1" customWidth="1"/>
    <col min="8" max="8" width="17.28515625" style="45" customWidth="1"/>
    <col min="9" max="9" width="17" style="42" bestFit="1" customWidth="1"/>
    <col min="10" max="10" width="15.85546875" style="42" bestFit="1" customWidth="1"/>
    <col min="11" max="11" width="18.7109375" style="42" bestFit="1" customWidth="1"/>
    <col min="12" max="12" width="21" style="45" bestFit="1" customWidth="1"/>
    <col min="13" max="13" width="17.7109375" style="45" customWidth="1"/>
    <col min="14" max="14" width="32.28515625" style="47" customWidth="1"/>
    <col min="15" max="16384" width="11.42578125" style="42"/>
  </cols>
  <sheetData>
    <row r="1" spans="1:14" s="42" customFormat="1" x14ac:dyDescent="0.3">
      <c r="A1" s="41" t="s">
        <v>0</v>
      </c>
      <c r="B1" s="41" t="s">
        <v>1</v>
      </c>
      <c r="C1" s="41" t="s">
        <v>2</v>
      </c>
      <c r="D1" s="41" t="s">
        <v>3</v>
      </c>
      <c r="E1" s="41" t="s">
        <v>4</v>
      </c>
      <c r="F1" s="41" t="s">
        <v>5</v>
      </c>
      <c r="G1" s="41" t="s">
        <v>6</v>
      </c>
      <c r="H1" s="41" t="s">
        <v>1361</v>
      </c>
      <c r="I1" s="41" t="s">
        <v>1362</v>
      </c>
      <c r="J1" s="41" t="s">
        <v>1597</v>
      </c>
      <c r="K1" s="41" t="s">
        <v>4</v>
      </c>
      <c r="L1" s="41" t="s">
        <v>7</v>
      </c>
      <c r="M1" s="41" t="s">
        <v>8</v>
      </c>
      <c r="N1" s="41" t="s">
        <v>9</v>
      </c>
    </row>
    <row r="2" spans="1:14" s="42" customFormat="1" x14ac:dyDescent="0.3">
      <c r="A2" s="43">
        <v>1</v>
      </c>
      <c r="B2" s="42" t="s">
        <v>10</v>
      </c>
      <c r="C2" s="42" t="s">
        <v>11</v>
      </c>
      <c r="D2" s="42" t="s">
        <v>12</v>
      </c>
      <c r="E2" s="42" t="s">
        <v>13</v>
      </c>
      <c r="F2" s="44" t="s">
        <v>1403</v>
      </c>
      <c r="G2" s="42" t="s">
        <v>10</v>
      </c>
      <c r="H2" s="45" t="s">
        <v>1363</v>
      </c>
      <c r="I2" s="46">
        <v>1</v>
      </c>
      <c r="J2" s="46" t="s">
        <v>10</v>
      </c>
      <c r="K2" s="46" t="s">
        <v>13</v>
      </c>
      <c r="L2" s="45" t="str" cm="1">
        <f t="array" ref="L2">_xlfn.IFS(H2=Kontrakter!$B$3,Kontrakter!$C$3,H2=Kontrakter!$B$2,Kontrakter!$C$2,H2=Kontrakter!$B$4,Kontrakter!$C$4,H2=Kontrakter!$B$5,Kontrakter!$C$5,H2=Kontrakter!$B$6,Kontrakter!$C$6,H2=Kontrakter!$B$7,Kontrakter!$C$7,H2=Kontrakter!$B$8,Kontrakter!$C$8,H2=Kontrakter!$B$9,Kontrakter!$C$9,H2=Kontrakter!$B$10,Kontrakter!$C$10,H2=Kontrakter!$B$11,Kontrakter!$C$11)</f>
        <v>Rejlers Elsikkerhet AS</v>
      </c>
      <c r="M2" s="45" cm="1">
        <f t="array" ref="M2">_xlfn.IFS(L2=Kontrakter!$C$3,Kontrakter!$D$3,L2=Kontrakter!$C$2,Kontrakter!$D$2,L2=Kontrakter!$C$4,Kontrakter!$D$4,L2=Kontrakter!$C$5,Kontrakter!$D$5,L2=Kontrakter!$C$6,Kontrakter!$D$6,L2=Kontrakter!$C$7,Kontrakter!$D$7,L2=Kontrakter!$C$8,Kontrakter!$D$8,L2=Kontrakter!$C$9,Kontrakter!$D$9,L2=Kontrakter!$C$10,Kontrakter!$D$10,L2=Kontrakter!$C$11,Kontrakter!$D$11)</f>
        <v>95823000</v>
      </c>
      <c r="N2" s="47" t="str" cm="1">
        <f t="array" ref="N2">_xlfn.IFS(L2=Kontrakter!$C$3,Kontrakter!$E$3,L2=Kontrakter!$C$2,Kontrakter!$E$2,L2=Kontrakter!$C$4,Kontrakter!$E$4,L2=Kontrakter!$C$5,Kontrakter!$E$5,L2=Kontrakter!$C$6,Kontrakter!$E$6,L2=Kontrakter!$C$7,Kontrakter!$E$7,L2=Kontrakter!$C$8,Kontrakter!$E$8,L2=Kontrakter!$C$9,Kontrakter!$E$9,L2=Kontrakter!$C$10,Kontrakter!$E$10,L2=Kontrakter!$C$11,Kontrakter!$E$11)</f>
        <v>tilsyn@elvia.no</v>
      </c>
    </row>
    <row r="3" spans="1:14" s="42" customFormat="1" x14ac:dyDescent="0.3">
      <c r="A3" s="43">
        <v>10</v>
      </c>
      <c r="B3" s="42" t="s">
        <v>10</v>
      </c>
      <c r="C3" s="42" t="s">
        <v>14</v>
      </c>
      <c r="D3" s="42" t="s">
        <v>15</v>
      </c>
      <c r="E3" s="42" t="s">
        <v>13</v>
      </c>
      <c r="F3" s="44" t="s">
        <v>1403</v>
      </c>
      <c r="G3" s="42" t="s">
        <v>10</v>
      </c>
      <c r="H3" s="45" t="s">
        <v>1363</v>
      </c>
      <c r="I3" s="46">
        <v>1</v>
      </c>
      <c r="J3" s="46" t="s">
        <v>10</v>
      </c>
      <c r="K3" s="46" t="s">
        <v>13</v>
      </c>
      <c r="L3" s="45" t="str" cm="1">
        <f t="array" ref="L3">_xlfn.IFS(H3=Kontrakter!$B$3,Kontrakter!$C$3,H3=Kontrakter!$B$2,Kontrakter!$C$2,H3=Kontrakter!$B$4,Kontrakter!$C$4,H3=Kontrakter!$B$5,Kontrakter!$C$5,H3=Kontrakter!$B$6,Kontrakter!$C$6,H3=Kontrakter!$B$7,Kontrakter!$C$7,H3=Kontrakter!$B$8,Kontrakter!$C$8,H3=Kontrakter!$B$9,Kontrakter!$C$9,H3=Kontrakter!$B$10,Kontrakter!$C$10,H3=Kontrakter!$B$11,Kontrakter!$C$11)</f>
        <v>Rejlers Elsikkerhet AS</v>
      </c>
      <c r="M3" s="45" cm="1">
        <f t="array" ref="M3">_xlfn.IFS(L3=Kontrakter!$C$3,Kontrakter!$D$3,L3=Kontrakter!$C$2,Kontrakter!$D$2,L3=Kontrakter!$C$4,Kontrakter!$D$4,L3=Kontrakter!$C$5,Kontrakter!$D$5,L3=Kontrakter!$C$6,Kontrakter!$D$6,L3=Kontrakter!$C$7,Kontrakter!$D$7,L3=Kontrakter!$C$8,Kontrakter!$D$8,L3=Kontrakter!$C$9,Kontrakter!$D$9,L3=Kontrakter!$C$10,Kontrakter!$D$10,L3=Kontrakter!$C$11,Kontrakter!$D$11)</f>
        <v>95823000</v>
      </c>
      <c r="N3" s="47" t="str" cm="1">
        <f t="array" ref="N3">_xlfn.IFS(L3=Kontrakter!$C$3,Kontrakter!$E$3,L3=Kontrakter!$C$2,Kontrakter!$E$2,L3=Kontrakter!$C$4,Kontrakter!$E$4,L3=Kontrakter!$C$5,Kontrakter!$E$5,L3=Kontrakter!$C$6,Kontrakter!$E$6,L3=Kontrakter!$C$7,Kontrakter!$E$7,L3=Kontrakter!$C$8,Kontrakter!$E$8,L3=Kontrakter!$C$9,Kontrakter!$E$9,L3=Kontrakter!$C$10,Kontrakter!$E$10,L3=Kontrakter!$C$11,Kontrakter!$E$11)</f>
        <v>tilsyn@elvia.no</v>
      </c>
    </row>
    <row r="4" spans="1:14" s="42" customFormat="1" x14ac:dyDescent="0.3">
      <c r="A4" s="43">
        <v>21</v>
      </c>
      <c r="B4" s="42" t="s">
        <v>10</v>
      </c>
      <c r="C4" s="42" t="s">
        <v>17</v>
      </c>
      <c r="D4" s="42" t="s">
        <v>12</v>
      </c>
      <c r="E4" s="42" t="s">
        <v>18</v>
      </c>
      <c r="F4" s="44" t="s">
        <v>1403</v>
      </c>
      <c r="G4" s="42" t="s">
        <v>10</v>
      </c>
      <c r="H4" s="45" t="s">
        <v>1363</v>
      </c>
      <c r="I4" s="46">
        <v>1</v>
      </c>
      <c r="J4" s="46" t="s">
        <v>10</v>
      </c>
      <c r="K4" s="46" t="s">
        <v>18</v>
      </c>
      <c r="L4" s="45" t="str" cm="1">
        <f t="array" ref="L4">_xlfn.IFS(H4=Kontrakter!$B$3,Kontrakter!$C$3,H4=Kontrakter!$B$2,Kontrakter!$C$2,H4=Kontrakter!$B$4,Kontrakter!$C$4,H4=Kontrakter!$B$5,Kontrakter!$C$5,H4=Kontrakter!$B$6,Kontrakter!$C$6,H4=Kontrakter!$B$7,Kontrakter!$C$7,H4=Kontrakter!$B$8,Kontrakter!$C$8,H4=Kontrakter!$B$9,Kontrakter!$C$9,H4=Kontrakter!$B$10,Kontrakter!$C$10,H4=Kontrakter!$B$11,Kontrakter!$C$11)</f>
        <v>Rejlers Elsikkerhet AS</v>
      </c>
      <c r="M4" s="45" cm="1">
        <f t="array" ref="M4">_xlfn.IFS(L4=Kontrakter!$C$3,Kontrakter!$D$3,L4=Kontrakter!$C$2,Kontrakter!$D$2,L4=Kontrakter!$C$4,Kontrakter!$D$4,L4=Kontrakter!$C$5,Kontrakter!$D$5,L4=Kontrakter!$C$6,Kontrakter!$D$6,L4=Kontrakter!$C$7,Kontrakter!$D$7,L4=Kontrakter!$C$8,Kontrakter!$D$8,L4=Kontrakter!$C$9,Kontrakter!$D$9,L4=Kontrakter!$C$10,Kontrakter!$D$10,L4=Kontrakter!$C$11,Kontrakter!$D$11)</f>
        <v>95823000</v>
      </c>
      <c r="N4" s="47" t="str" cm="1">
        <f t="array" ref="N4">_xlfn.IFS(L4=Kontrakter!$C$3,Kontrakter!$E$3,L4=Kontrakter!$C$2,Kontrakter!$E$2,L4=Kontrakter!$C$4,Kontrakter!$E$4,L4=Kontrakter!$C$5,Kontrakter!$E$5,L4=Kontrakter!$C$6,Kontrakter!$E$6,L4=Kontrakter!$C$7,Kontrakter!$E$7,L4=Kontrakter!$C$8,Kontrakter!$E$8,L4=Kontrakter!$C$9,Kontrakter!$E$9,L4=Kontrakter!$C$10,Kontrakter!$E$10,L4=Kontrakter!$C$11,Kontrakter!$E$11)</f>
        <v>tilsyn@elvia.no</v>
      </c>
    </row>
    <row r="5" spans="1:14" s="42" customFormat="1" x14ac:dyDescent="0.3">
      <c r="A5" s="43">
        <v>25</v>
      </c>
      <c r="B5" s="42" t="s">
        <v>10</v>
      </c>
      <c r="C5" s="42" t="s">
        <v>20</v>
      </c>
      <c r="D5" s="42" t="s">
        <v>12</v>
      </c>
      <c r="E5" s="42" t="s">
        <v>13</v>
      </c>
      <c r="F5" s="44" t="s">
        <v>1403</v>
      </c>
      <c r="G5" s="42" t="s">
        <v>10</v>
      </c>
      <c r="H5" s="45" t="s">
        <v>1363</v>
      </c>
      <c r="I5" s="46">
        <v>1</v>
      </c>
      <c r="J5" s="46" t="s">
        <v>10</v>
      </c>
      <c r="K5" s="46" t="s">
        <v>13</v>
      </c>
      <c r="L5" s="45" t="str" cm="1">
        <f t="array" ref="L5">_xlfn.IFS(H5=Kontrakter!$B$3,Kontrakter!$C$3,H5=Kontrakter!$B$2,Kontrakter!$C$2,H5=Kontrakter!$B$4,Kontrakter!$C$4,H5=Kontrakter!$B$5,Kontrakter!$C$5,H5=Kontrakter!$B$6,Kontrakter!$C$6,H5=Kontrakter!$B$7,Kontrakter!$C$7,H5=Kontrakter!$B$8,Kontrakter!$C$8,H5=Kontrakter!$B$9,Kontrakter!$C$9,H5=Kontrakter!$B$10,Kontrakter!$C$10,H5=Kontrakter!$B$11,Kontrakter!$C$11)</f>
        <v>Rejlers Elsikkerhet AS</v>
      </c>
      <c r="M5" s="45" cm="1">
        <f t="array" ref="M5">_xlfn.IFS(L5=Kontrakter!$C$3,Kontrakter!$D$3,L5=Kontrakter!$C$2,Kontrakter!$D$2,L5=Kontrakter!$C$4,Kontrakter!$D$4,L5=Kontrakter!$C$5,Kontrakter!$D$5,L5=Kontrakter!$C$6,Kontrakter!$D$6,L5=Kontrakter!$C$7,Kontrakter!$D$7,L5=Kontrakter!$C$8,Kontrakter!$D$8,L5=Kontrakter!$C$9,Kontrakter!$D$9,L5=Kontrakter!$C$10,Kontrakter!$D$10,L5=Kontrakter!$C$11,Kontrakter!$D$11)</f>
        <v>95823000</v>
      </c>
      <c r="N5" s="47" t="str" cm="1">
        <f t="array" ref="N5">_xlfn.IFS(L5=Kontrakter!$C$3,Kontrakter!$E$3,L5=Kontrakter!$C$2,Kontrakter!$E$2,L5=Kontrakter!$C$4,Kontrakter!$E$4,L5=Kontrakter!$C$5,Kontrakter!$E$5,L5=Kontrakter!$C$6,Kontrakter!$E$6,L5=Kontrakter!$C$7,Kontrakter!$E$7,L5=Kontrakter!$C$8,Kontrakter!$E$8,L5=Kontrakter!$C$9,Kontrakter!$E$9,L5=Kontrakter!$C$10,Kontrakter!$E$10,L5=Kontrakter!$C$11,Kontrakter!$E$11)</f>
        <v>tilsyn@elvia.no</v>
      </c>
    </row>
    <row r="6" spans="1:14" s="42" customFormat="1" x14ac:dyDescent="0.3">
      <c r="A6" s="43">
        <v>26</v>
      </c>
      <c r="B6" s="42" t="s">
        <v>10</v>
      </c>
      <c r="C6" s="42" t="s">
        <v>21</v>
      </c>
      <c r="D6" s="42" t="s">
        <v>16</v>
      </c>
      <c r="E6" s="42" t="s">
        <v>13</v>
      </c>
      <c r="F6" s="44" t="s">
        <v>1403</v>
      </c>
      <c r="G6" s="42" t="s">
        <v>10</v>
      </c>
      <c r="H6" s="45" t="s">
        <v>1363</v>
      </c>
      <c r="I6" s="46">
        <v>1</v>
      </c>
      <c r="J6" s="46" t="s">
        <v>10</v>
      </c>
      <c r="K6" s="46" t="s">
        <v>13</v>
      </c>
      <c r="L6" s="45" t="str" cm="1">
        <f t="array" ref="L6">_xlfn.IFS(H6=Kontrakter!$B$3,Kontrakter!$C$3,H6=Kontrakter!$B$2,Kontrakter!$C$2,H6=Kontrakter!$B$4,Kontrakter!$C$4,H6=Kontrakter!$B$5,Kontrakter!$C$5,H6=Kontrakter!$B$6,Kontrakter!$C$6,H6=Kontrakter!$B$7,Kontrakter!$C$7,H6=Kontrakter!$B$8,Kontrakter!$C$8,H6=Kontrakter!$B$9,Kontrakter!$C$9,H6=Kontrakter!$B$10,Kontrakter!$C$10,H6=Kontrakter!$B$11,Kontrakter!$C$11)</f>
        <v>Rejlers Elsikkerhet AS</v>
      </c>
      <c r="M6" s="45" cm="1">
        <f t="array" ref="M6">_xlfn.IFS(L6=Kontrakter!$C$3,Kontrakter!$D$3,L6=Kontrakter!$C$2,Kontrakter!$D$2,L6=Kontrakter!$C$4,Kontrakter!$D$4,L6=Kontrakter!$C$5,Kontrakter!$D$5,L6=Kontrakter!$C$6,Kontrakter!$D$6,L6=Kontrakter!$C$7,Kontrakter!$D$7,L6=Kontrakter!$C$8,Kontrakter!$D$8,L6=Kontrakter!$C$9,Kontrakter!$D$9,L6=Kontrakter!$C$10,Kontrakter!$D$10,L6=Kontrakter!$C$11,Kontrakter!$D$11)</f>
        <v>95823000</v>
      </c>
      <c r="N6" s="47" t="str" cm="1">
        <f t="array" ref="N6">_xlfn.IFS(L6=Kontrakter!$C$3,Kontrakter!$E$3,L6=Kontrakter!$C$2,Kontrakter!$E$2,L6=Kontrakter!$C$4,Kontrakter!$E$4,L6=Kontrakter!$C$5,Kontrakter!$E$5,L6=Kontrakter!$C$6,Kontrakter!$E$6,L6=Kontrakter!$C$7,Kontrakter!$E$7,L6=Kontrakter!$C$8,Kontrakter!$E$8,L6=Kontrakter!$C$9,Kontrakter!$E$9,L6=Kontrakter!$C$10,Kontrakter!$E$10,L6=Kontrakter!$C$11,Kontrakter!$E$11)</f>
        <v>tilsyn@elvia.no</v>
      </c>
    </row>
    <row r="7" spans="1:14" s="42" customFormat="1" x14ac:dyDescent="0.3">
      <c r="A7" s="43">
        <v>28</v>
      </c>
      <c r="B7" s="42" t="s">
        <v>10</v>
      </c>
      <c r="C7" s="42" t="s">
        <v>22</v>
      </c>
      <c r="D7" s="42" t="s">
        <v>12</v>
      </c>
      <c r="E7" s="42" t="s">
        <v>13</v>
      </c>
      <c r="F7" s="44" t="s">
        <v>1403</v>
      </c>
      <c r="G7" s="42" t="s">
        <v>10</v>
      </c>
      <c r="H7" s="45" t="s">
        <v>1363</v>
      </c>
      <c r="I7" s="46">
        <v>1</v>
      </c>
      <c r="J7" s="46" t="s">
        <v>10</v>
      </c>
      <c r="K7" s="46" t="s">
        <v>13</v>
      </c>
      <c r="L7" s="45" t="str" cm="1">
        <f t="array" ref="L7">_xlfn.IFS(H7=Kontrakter!$B$3,Kontrakter!$C$3,H7=Kontrakter!$B$2,Kontrakter!$C$2,H7=Kontrakter!$B$4,Kontrakter!$C$4,H7=Kontrakter!$B$5,Kontrakter!$C$5,H7=Kontrakter!$B$6,Kontrakter!$C$6,H7=Kontrakter!$B$7,Kontrakter!$C$7,H7=Kontrakter!$B$8,Kontrakter!$C$8,H7=Kontrakter!$B$9,Kontrakter!$C$9,H7=Kontrakter!$B$10,Kontrakter!$C$10,H7=Kontrakter!$B$11,Kontrakter!$C$11)</f>
        <v>Rejlers Elsikkerhet AS</v>
      </c>
      <c r="M7" s="45" cm="1">
        <f t="array" ref="M7">_xlfn.IFS(L7=Kontrakter!$C$3,Kontrakter!$D$3,L7=Kontrakter!$C$2,Kontrakter!$D$2,L7=Kontrakter!$C$4,Kontrakter!$D$4,L7=Kontrakter!$C$5,Kontrakter!$D$5,L7=Kontrakter!$C$6,Kontrakter!$D$6,L7=Kontrakter!$C$7,Kontrakter!$D$7,L7=Kontrakter!$C$8,Kontrakter!$D$8,L7=Kontrakter!$C$9,Kontrakter!$D$9,L7=Kontrakter!$C$10,Kontrakter!$D$10,L7=Kontrakter!$C$11,Kontrakter!$D$11)</f>
        <v>95823000</v>
      </c>
      <c r="N7" s="47" t="str" cm="1">
        <f t="array" ref="N7">_xlfn.IFS(L7=Kontrakter!$C$3,Kontrakter!$E$3,L7=Kontrakter!$C$2,Kontrakter!$E$2,L7=Kontrakter!$C$4,Kontrakter!$E$4,L7=Kontrakter!$C$5,Kontrakter!$E$5,L7=Kontrakter!$C$6,Kontrakter!$E$6,L7=Kontrakter!$C$7,Kontrakter!$E$7,L7=Kontrakter!$C$8,Kontrakter!$E$8,L7=Kontrakter!$C$9,Kontrakter!$E$9,L7=Kontrakter!$C$10,Kontrakter!$E$10,L7=Kontrakter!$C$11,Kontrakter!$E$11)</f>
        <v>tilsyn@elvia.no</v>
      </c>
    </row>
    <row r="8" spans="1:14" s="42" customFormat="1" x14ac:dyDescent="0.3">
      <c r="A8" s="43">
        <v>30</v>
      </c>
      <c r="B8" s="42" t="s">
        <v>10</v>
      </c>
      <c r="C8" s="42" t="s">
        <v>23</v>
      </c>
      <c r="D8" s="42" t="s">
        <v>12</v>
      </c>
      <c r="E8" s="42" t="s">
        <v>13</v>
      </c>
      <c r="F8" s="44" t="s">
        <v>1403</v>
      </c>
      <c r="G8" s="42" t="s">
        <v>10</v>
      </c>
      <c r="H8" s="45" t="s">
        <v>1363</v>
      </c>
      <c r="I8" s="46">
        <v>1</v>
      </c>
      <c r="J8" s="46" t="s">
        <v>10</v>
      </c>
      <c r="K8" s="46" t="s">
        <v>13</v>
      </c>
      <c r="L8" s="45" t="str" cm="1">
        <f t="array" ref="L8">_xlfn.IFS(H8=Kontrakter!$B$3,Kontrakter!$C$3,H8=Kontrakter!$B$2,Kontrakter!$C$2,H8=Kontrakter!$B$4,Kontrakter!$C$4,H8=Kontrakter!$B$5,Kontrakter!$C$5,H8=Kontrakter!$B$6,Kontrakter!$C$6,H8=Kontrakter!$B$7,Kontrakter!$C$7,H8=Kontrakter!$B$8,Kontrakter!$C$8,H8=Kontrakter!$B$9,Kontrakter!$C$9,H8=Kontrakter!$B$10,Kontrakter!$C$10,H8=Kontrakter!$B$11,Kontrakter!$C$11)</f>
        <v>Rejlers Elsikkerhet AS</v>
      </c>
      <c r="M8" s="45" cm="1">
        <f t="array" ref="M8">_xlfn.IFS(L8=Kontrakter!$C$3,Kontrakter!$D$3,L8=Kontrakter!$C$2,Kontrakter!$D$2,L8=Kontrakter!$C$4,Kontrakter!$D$4,L8=Kontrakter!$C$5,Kontrakter!$D$5,L8=Kontrakter!$C$6,Kontrakter!$D$6,L8=Kontrakter!$C$7,Kontrakter!$D$7,L8=Kontrakter!$C$8,Kontrakter!$D$8,L8=Kontrakter!$C$9,Kontrakter!$D$9,L8=Kontrakter!$C$10,Kontrakter!$D$10,L8=Kontrakter!$C$11,Kontrakter!$D$11)</f>
        <v>95823000</v>
      </c>
      <c r="N8" s="47" t="str" cm="1">
        <f t="array" ref="N8">_xlfn.IFS(L8=Kontrakter!$C$3,Kontrakter!$E$3,L8=Kontrakter!$C$2,Kontrakter!$E$2,L8=Kontrakter!$C$4,Kontrakter!$E$4,L8=Kontrakter!$C$5,Kontrakter!$E$5,L8=Kontrakter!$C$6,Kontrakter!$E$6,L8=Kontrakter!$C$7,Kontrakter!$E$7,L8=Kontrakter!$C$8,Kontrakter!$E$8,L8=Kontrakter!$C$9,Kontrakter!$E$9,L8=Kontrakter!$C$10,Kontrakter!$E$10,L8=Kontrakter!$C$11,Kontrakter!$E$11)</f>
        <v>tilsyn@elvia.no</v>
      </c>
    </row>
    <row r="9" spans="1:14" s="42" customFormat="1" x14ac:dyDescent="0.3">
      <c r="A9" s="43">
        <v>31</v>
      </c>
      <c r="B9" s="42" t="s">
        <v>10</v>
      </c>
      <c r="C9" s="42" t="s">
        <v>24</v>
      </c>
      <c r="D9" s="42" t="s">
        <v>12</v>
      </c>
      <c r="E9" s="42" t="s">
        <v>13</v>
      </c>
      <c r="F9" s="44" t="s">
        <v>1403</v>
      </c>
      <c r="G9" s="42" t="s">
        <v>10</v>
      </c>
      <c r="H9" s="45" t="s">
        <v>1363</v>
      </c>
      <c r="I9" s="46">
        <v>1</v>
      </c>
      <c r="J9" s="46" t="s">
        <v>10</v>
      </c>
      <c r="K9" s="46" t="s">
        <v>13</v>
      </c>
      <c r="L9" s="45" t="str" cm="1">
        <f t="array" ref="L9">_xlfn.IFS(H9=Kontrakter!$B$3,Kontrakter!$C$3,H9=Kontrakter!$B$2,Kontrakter!$C$2,H9=Kontrakter!$B$4,Kontrakter!$C$4,H9=Kontrakter!$B$5,Kontrakter!$C$5,H9=Kontrakter!$B$6,Kontrakter!$C$6,H9=Kontrakter!$B$7,Kontrakter!$C$7,H9=Kontrakter!$B$8,Kontrakter!$C$8,H9=Kontrakter!$B$9,Kontrakter!$C$9,H9=Kontrakter!$B$10,Kontrakter!$C$10,H9=Kontrakter!$B$11,Kontrakter!$C$11)</f>
        <v>Rejlers Elsikkerhet AS</v>
      </c>
      <c r="M9" s="45" cm="1">
        <f t="array" ref="M9">_xlfn.IFS(L9=Kontrakter!$C$3,Kontrakter!$D$3,L9=Kontrakter!$C$2,Kontrakter!$D$2,L9=Kontrakter!$C$4,Kontrakter!$D$4,L9=Kontrakter!$C$5,Kontrakter!$D$5,L9=Kontrakter!$C$6,Kontrakter!$D$6,L9=Kontrakter!$C$7,Kontrakter!$D$7,L9=Kontrakter!$C$8,Kontrakter!$D$8,L9=Kontrakter!$C$9,Kontrakter!$D$9,L9=Kontrakter!$C$10,Kontrakter!$D$10,L9=Kontrakter!$C$11,Kontrakter!$D$11)</f>
        <v>95823000</v>
      </c>
      <c r="N9" s="47" t="str" cm="1">
        <f t="array" ref="N9">_xlfn.IFS(L9=Kontrakter!$C$3,Kontrakter!$E$3,L9=Kontrakter!$C$2,Kontrakter!$E$2,L9=Kontrakter!$C$4,Kontrakter!$E$4,L9=Kontrakter!$C$5,Kontrakter!$E$5,L9=Kontrakter!$C$6,Kontrakter!$E$6,L9=Kontrakter!$C$7,Kontrakter!$E$7,L9=Kontrakter!$C$8,Kontrakter!$E$8,L9=Kontrakter!$C$9,Kontrakter!$E$9,L9=Kontrakter!$C$10,Kontrakter!$E$10,L9=Kontrakter!$C$11,Kontrakter!$E$11)</f>
        <v>tilsyn@elvia.no</v>
      </c>
    </row>
    <row r="10" spans="1:14" s="42" customFormat="1" x14ac:dyDescent="0.3">
      <c r="A10" s="43">
        <v>32</v>
      </c>
      <c r="B10" s="42" t="s">
        <v>10</v>
      </c>
      <c r="C10" s="42" t="s">
        <v>25</v>
      </c>
      <c r="D10" s="42" t="s">
        <v>12</v>
      </c>
      <c r="E10" s="42" t="s">
        <v>13</v>
      </c>
      <c r="F10" s="44" t="s">
        <v>1403</v>
      </c>
      <c r="G10" s="42" t="s">
        <v>10</v>
      </c>
      <c r="H10" s="45" t="s">
        <v>1363</v>
      </c>
      <c r="I10" s="46">
        <v>1</v>
      </c>
      <c r="J10" s="46" t="s">
        <v>10</v>
      </c>
      <c r="K10" s="46" t="s">
        <v>13</v>
      </c>
      <c r="L10" s="45" t="str" cm="1">
        <f t="array" ref="L10">_xlfn.IFS(H10=Kontrakter!$B$3,Kontrakter!$C$3,H10=Kontrakter!$B$2,Kontrakter!$C$2,H10=Kontrakter!$B$4,Kontrakter!$C$4,H10=Kontrakter!$B$5,Kontrakter!$C$5,H10=Kontrakter!$B$6,Kontrakter!$C$6,H10=Kontrakter!$B$7,Kontrakter!$C$7,H10=Kontrakter!$B$8,Kontrakter!$C$8,H10=Kontrakter!$B$9,Kontrakter!$C$9,H10=Kontrakter!$B$10,Kontrakter!$C$10,H10=Kontrakter!$B$11,Kontrakter!$C$11)</f>
        <v>Rejlers Elsikkerhet AS</v>
      </c>
      <c r="M10" s="45" cm="1">
        <f t="array" ref="M10">_xlfn.IFS(L10=Kontrakter!$C$3,Kontrakter!$D$3,L10=Kontrakter!$C$2,Kontrakter!$D$2,L10=Kontrakter!$C$4,Kontrakter!$D$4,L10=Kontrakter!$C$5,Kontrakter!$D$5,L10=Kontrakter!$C$6,Kontrakter!$D$6,L10=Kontrakter!$C$7,Kontrakter!$D$7,L10=Kontrakter!$C$8,Kontrakter!$D$8,L10=Kontrakter!$C$9,Kontrakter!$D$9,L10=Kontrakter!$C$10,Kontrakter!$D$10,L10=Kontrakter!$C$11,Kontrakter!$D$11)</f>
        <v>95823000</v>
      </c>
      <c r="N10" s="47" t="str" cm="1">
        <f t="array" ref="N10">_xlfn.IFS(L10=Kontrakter!$C$3,Kontrakter!$E$3,L10=Kontrakter!$C$2,Kontrakter!$E$2,L10=Kontrakter!$C$4,Kontrakter!$E$4,L10=Kontrakter!$C$5,Kontrakter!$E$5,L10=Kontrakter!$C$6,Kontrakter!$E$6,L10=Kontrakter!$C$7,Kontrakter!$E$7,L10=Kontrakter!$C$8,Kontrakter!$E$8,L10=Kontrakter!$C$9,Kontrakter!$E$9,L10=Kontrakter!$C$10,Kontrakter!$E$10,L10=Kontrakter!$C$11,Kontrakter!$E$11)</f>
        <v>tilsyn@elvia.no</v>
      </c>
    </row>
    <row r="11" spans="1:14" s="42" customFormat="1" x14ac:dyDescent="0.3">
      <c r="A11" s="43">
        <v>33</v>
      </c>
      <c r="B11" s="42" t="s">
        <v>10</v>
      </c>
      <c r="C11" s="42" t="s">
        <v>26</v>
      </c>
      <c r="D11" s="42" t="s">
        <v>12</v>
      </c>
      <c r="E11" s="42" t="s">
        <v>13</v>
      </c>
      <c r="F11" s="44" t="s">
        <v>1403</v>
      </c>
      <c r="G11" s="42" t="s">
        <v>10</v>
      </c>
      <c r="H11" s="45" t="s">
        <v>1363</v>
      </c>
      <c r="I11" s="46">
        <v>1</v>
      </c>
      <c r="J11" s="46" t="s">
        <v>10</v>
      </c>
      <c r="K11" s="46" t="s">
        <v>13</v>
      </c>
      <c r="L11" s="45" t="str" cm="1">
        <f t="array" ref="L11">_xlfn.IFS(H11=Kontrakter!$B$3,Kontrakter!$C$3,H11=Kontrakter!$B$2,Kontrakter!$C$2,H11=Kontrakter!$B$4,Kontrakter!$C$4,H11=Kontrakter!$B$5,Kontrakter!$C$5,H11=Kontrakter!$B$6,Kontrakter!$C$6,H11=Kontrakter!$B$7,Kontrakter!$C$7,H11=Kontrakter!$B$8,Kontrakter!$C$8,H11=Kontrakter!$B$9,Kontrakter!$C$9,H11=Kontrakter!$B$10,Kontrakter!$C$10,H11=Kontrakter!$B$11,Kontrakter!$C$11)</f>
        <v>Rejlers Elsikkerhet AS</v>
      </c>
      <c r="M11" s="45" cm="1">
        <f t="array" ref="M11">_xlfn.IFS(L11=Kontrakter!$C$3,Kontrakter!$D$3,L11=Kontrakter!$C$2,Kontrakter!$D$2,L11=Kontrakter!$C$4,Kontrakter!$D$4,L11=Kontrakter!$C$5,Kontrakter!$D$5,L11=Kontrakter!$C$6,Kontrakter!$D$6,L11=Kontrakter!$C$7,Kontrakter!$D$7,L11=Kontrakter!$C$8,Kontrakter!$D$8,L11=Kontrakter!$C$9,Kontrakter!$D$9,L11=Kontrakter!$C$10,Kontrakter!$D$10,L11=Kontrakter!$C$11,Kontrakter!$D$11)</f>
        <v>95823000</v>
      </c>
      <c r="N11" s="47" t="str" cm="1">
        <f t="array" ref="N11">_xlfn.IFS(L11=Kontrakter!$C$3,Kontrakter!$E$3,L11=Kontrakter!$C$2,Kontrakter!$E$2,L11=Kontrakter!$C$4,Kontrakter!$E$4,L11=Kontrakter!$C$5,Kontrakter!$E$5,L11=Kontrakter!$C$6,Kontrakter!$E$6,L11=Kontrakter!$C$7,Kontrakter!$E$7,L11=Kontrakter!$C$8,Kontrakter!$E$8,L11=Kontrakter!$C$9,Kontrakter!$E$9,L11=Kontrakter!$C$10,Kontrakter!$E$10,L11=Kontrakter!$C$11,Kontrakter!$E$11)</f>
        <v>tilsyn@elvia.no</v>
      </c>
    </row>
    <row r="12" spans="1:14" s="42" customFormat="1" x14ac:dyDescent="0.3">
      <c r="A12" s="43">
        <v>34</v>
      </c>
      <c r="B12" s="42" t="s">
        <v>10</v>
      </c>
      <c r="C12" s="42" t="s">
        <v>27</v>
      </c>
      <c r="D12" s="42" t="s">
        <v>12</v>
      </c>
      <c r="E12" s="42" t="s">
        <v>13</v>
      </c>
      <c r="F12" s="44" t="s">
        <v>1403</v>
      </c>
      <c r="G12" s="42" t="s">
        <v>10</v>
      </c>
      <c r="H12" s="45" t="s">
        <v>1363</v>
      </c>
      <c r="I12" s="46">
        <v>1</v>
      </c>
      <c r="J12" s="46" t="s">
        <v>10</v>
      </c>
      <c r="K12" s="46" t="s">
        <v>13</v>
      </c>
      <c r="L12" s="45" t="str" cm="1">
        <f t="array" ref="L12">_xlfn.IFS(H12=Kontrakter!$B$3,Kontrakter!$C$3,H12=Kontrakter!$B$2,Kontrakter!$C$2,H12=Kontrakter!$B$4,Kontrakter!$C$4,H12=Kontrakter!$B$5,Kontrakter!$C$5,H12=Kontrakter!$B$6,Kontrakter!$C$6,H12=Kontrakter!$B$7,Kontrakter!$C$7,H12=Kontrakter!$B$8,Kontrakter!$C$8,H12=Kontrakter!$B$9,Kontrakter!$C$9,H12=Kontrakter!$B$10,Kontrakter!$C$10,H12=Kontrakter!$B$11,Kontrakter!$C$11)</f>
        <v>Rejlers Elsikkerhet AS</v>
      </c>
      <c r="M12" s="45" cm="1">
        <f t="array" ref="M12">_xlfn.IFS(L12=Kontrakter!$C$3,Kontrakter!$D$3,L12=Kontrakter!$C$2,Kontrakter!$D$2,L12=Kontrakter!$C$4,Kontrakter!$D$4,L12=Kontrakter!$C$5,Kontrakter!$D$5,L12=Kontrakter!$C$6,Kontrakter!$D$6,L12=Kontrakter!$C$7,Kontrakter!$D$7,L12=Kontrakter!$C$8,Kontrakter!$D$8,L12=Kontrakter!$C$9,Kontrakter!$D$9,L12=Kontrakter!$C$10,Kontrakter!$D$10,L12=Kontrakter!$C$11,Kontrakter!$D$11)</f>
        <v>95823000</v>
      </c>
      <c r="N12" s="47" t="str" cm="1">
        <f t="array" ref="N12">_xlfn.IFS(L12=Kontrakter!$C$3,Kontrakter!$E$3,L12=Kontrakter!$C$2,Kontrakter!$E$2,L12=Kontrakter!$C$4,Kontrakter!$E$4,L12=Kontrakter!$C$5,Kontrakter!$E$5,L12=Kontrakter!$C$6,Kontrakter!$E$6,L12=Kontrakter!$C$7,Kontrakter!$E$7,L12=Kontrakter!$C$8,Kontrakter!$E$8,L12=Kontrakter!$C$9,Kontrakter!$E$9,L12=Kontrakter!$C$10,Kontrakter!$E$10,L12=Kontrakter!$C$11,Kontrakter!$E$11)</f>
        <v>tilsyn@elvia.no</v>
      </c>
    </row>
    <row r="13" spans="1:14" s="42" customFormat="1" x14ac:dyDescent="0.3">
      <c r="A13" s="43">
        <v>37</v>
      </c>
      <c r="B13" s="42" t="s">
        <v>10</v>
      </c>
      <c r="C13" s="42" t="s">
        <v>28</v>
      </c>
      <c r="D13" s="42" t="s">
        <v>29</v>
      </c>
      <c r="E13" s="42" t="s">
        <v>13</v>
      </c>
      <c r="F13" s="44" t="s">
        <v>1403</v>
      </c>
      <c r="G13" s="42" t="s">
        <v>10</v>
      </c>
      <c r="H13" s="45" t="s">
        <v>1363</v>
      </c>
      <c r="I13" s="46">
        <v>1</v>
      </c>
      <c r="J13" s="46" t="s">
        <v>10</v>
      </c>
      <c r="K13" s="46" t="s">
        <v>13</v>
      </c>
      <c r="L13" s="45" t="str" cm="1">
        <f t="array" ref="L13">_xlfn.IFS(H13=Kontrakter!$B$3,Kontrakter!$C$3,H13=Kontrakter!$B$2,Kontrakter!$C$2,H13=Kontrakter!$B$4,Kontrakter!$C$4,H13=Kontrakter!$B$5,Kontrakter!$C$5,H13=Kontrakter!$B$6,Kontrakter!$C$6,H13=Kontrakter!$B$7,Kontrakter!$C$7,H13=Kontrakter!$B$8,Kontrakter!$C$8,H13=Kontrakter!$B$9,Kontrakter!$C$9,H13=Kontrakter!$B$10,Kontrakter!$C$10,H13=Kontrakter!$B$11,Kontrakter!$C$11)</f>
        <v>Rejlers Elsikkerhet AS</v>
      </c>
      <c r="M13" s="45" cm="1">
        <f t="array" ref="M13">_xlfn.IFS(L13=Kontrakter!$C$3,Kontrakter!$D$3,L13=Kontrakter!$C$2,Kontrakter!$D$2,L13=Kontrakter!$C$4,Kontrakter!$D$4,L13=Kontrakter!$C$5,Kontrakter!$D$5,L13=Kontrakter!$C$6,Kontrakter!$D$6,L13=Kontrakter!$C$7,Kontrakter!$D$7,L13=Kontrakter!$C$8,Kontrakter!$D$8,L13=Kontrakter!$C$9,Kontrakter!$D$9,L13=Kontrakter!$C$10,Kontrakter!$D$10,L13=Kontrakter!$C$11,Kontrakter!$D$11)</f>
        <v>95823000</v>
      </c>
      <c r="N13" s="47" t="str" cm="1">
        <f t="array" ref="N13">_xlfn.IFS(L13=Kontrakter!$C$3,Kontrakter!$E$3,L13=Kontrakter!$C$2,Kontrakter!$E$2,L13=Kontrakter!$C$4,Kontrakter!$E$4,L13=Kontrakter!$C$5,Kontrakter!$E$5,L13=Kontrakter!$C$6,Kontrakter!$E$6,L13=Kontrakter!$C$7,Kontrakter!$E$7,L13=Kontrakter!$C$8,Kontrakter!$E$8,L13=Kontrakter!$C$9,Kontrakter!$E$9,L13=Kontrakter!$C$10,Kontrakter!$E$10,L13=Kontrakter!$C$11,Kontrakter!$E$11)</f>
        <v>tilsyn@elvia.no</v>
      </c>
    </row>
    <row r="14" spans="1:14" s="42" customFormat="1" x14ac:dyDescent="0.3">
      <c r="A14" s="43">
        <v>48</v>
      </c>
      <c r="B14" s="42" t="s">
        <v>10</v>
      </c>
      <c r="C14" s="42" t="s">
        <v>33</v>
      </c>
      <c r="D14" s="42" t="s">
        <v>12</v>
      </c>
      <c r="E14" s="42" t="s">
        <v>13</v>
      </c>
      <c r="F14" s="44" t="s">
        <v>1403</v>
      </c>
      <c r="G14" s="42" t="s">
        <v>10</v>
      </c>
      <c r="H14" s="45" t="s">
        <v>1363</v>
      </c>
      <c r="I14" s="46">
        <v>1</v>
      </c>
      <c r="J14" s="46" t="s">
        <v>10</v>
      </c>
      <c r="K14" s="46" t="s">
        <v>13</v>
      </c>
      <c r="L14" s="45" t="str" cm="1">
        <f t="array" ref="L14">_xlfn.IFS(H14=Kontrakter!$B$3,Kontrakter!$C$3,H14=Kontrakter!$B$2,Kontrakter!$C$2,H14=Kontrakter!$B$4,Kontrakter!$C$4,H14=Kontrakter!$B$5,Kontrakter!$C$5,H14=Kontrakter!$B$6,Kontrakter!$C$6,H14=Kontrakter!$B$7,Kontrakter!$C$7,H14=Kontrakter!$B$8,Kontrakter!$C$8,H14=Kontrakter!$B$9,Kontrakter!$C$9,H14=Kontrakter!$B$10,Kontrakter!$C$10,H14=Kontrakter!$B$11,Kontrakter!$C$11)</f>
        <v>Rejlers Elsikkerhet AS</v>
      </c>
      <c r="M14" s="45" cm="1">
        <f t="array" ref="M14">_xlfn.IFS(L14=Kontrakter!$C$3,Kontrakter!$D$3,L14=Kontrakter!$C$2,Kontrakter!$D$2,L14=Kontrakter!$C$4,Kontrakter!$D$4,L14=Kontrakter!$C$5,Kontrakter!$D$5,L14=Kontrakter!$C$6,Kontrakter!$D$6,L14=Kontrakter!$C$7,Kontrakter!$D$7,L14=Kontrakter!$C$8,Kontrakter!$D$8,L14=Kontrakter!$C$9,Kontrakter!$D$9,L14=Kontrakter!$C$10,Kontrakter!$D$10,L14=Kontrakter!$C$11,Kontrakter!$D$11)</f>
        <v>95823000</v>
      </c>
      <c r="N14" s="47" t="str" cm="1">
        <f t="array" ref="N14">_xlfn.IFS(L14=Kontrakter!$C$3,Kontrakter!$E$3,L14=Kontrakter!$C$2,Kontrakter!$E$2,L14=Kontrakter!$C$4,Kontrakter!$E$4,L14=Kontrakter!$C$5,Kontrakter!$E$5,L14=Kontrakter!$C$6,Kontrakter!$E$6,L14=Kontrakter!$C$7,Kontrakter!$E$7,L14=Kontrakter!$C$8,Kontrakter!$E$8,L14=Kontrakter!$C$9,Kontrakter!$E$9,L14=Kontrakter!$C$10,Kontrakter!$E$10,L14=Kontrakter!$C$11,Kontrakter!$E$11)</f>
        <v>tilsyn@elvia.no</v>
      </c>
    </row>
    <row r="15" spans="1:14" s="42" customFormat="1" x14ac:dyDescent="0.3">
      <c r="A15" s="43">
        <v>50</v>
      </c>
      <c r="B15" s="42" t="s">
        <v>10</v>
      </c>
      <c r="C15" s="42" t="s">
        <v>34</v>
      </c>
      <c r="D15" s="42" t="s">
        <v>16</v>
      </c>
      <c r="E15" s="42" t="s">
        <v>13</v>
      </c>
      <c r="F15" s="44" t="s">
        <v>1403</v>
      </c>
      <c r="G15" s="42" t="s">
        <v>10</v>
      </c>
      <c r="H15" s="45" t="s">
        <v>1363</v>
      </c>
      <c r="I15" s="46">
        <v>1</v>
      </c>
      <c r="J15" s="46" t="s">
        <v>10</v>
      </c>
      <c r="K15" s="46" t="s">
        <v>13</v>
      </c>
      <c r="L15" s="45" t="str" cm="1">
        <f t="array" ref="L15">_xlfn.IFS(H15=Kontrakter!$B$3,Kontrakter!$C$3,H15=Kontrakter!$B$2,Kontrakter!$C$2,H15=Kontrakter!$B$4,Kontrakter!$C$4,H15=Kontrakter!$B$5,Kontrakter!$C$5,H15=Kontrakter!$B$6,Kontrakter!$C$6,H15=Kontrakter!$B$7,Kontrakter!$C$7,H15=Kontrakter!$B$8,Kontrakter!$C$8,H15=Kontrakter!$B$9,Kontrakter!$C$9,H15=Kontrakter!$B$10,Kontrakter!$C$10,H15=Kontrakter!$B$11,Kontrakter!$C$11)</f>
        <v>Rejlers Elsikkerhet AS</v>
      </c>
      <c r="M15" s="45" cm="1">
        <f t="array" ref="M15">_xlfn.IFS(L15=Kontrakter!$C$3,Kontrakter!$D$3,L15=Kontrakter!$C$2,Kontrakter!$D$2,L15=Kontrakter!$C$4,Kontrakter!$D$4,L15=Kontrakter!$C$5,Kontrakter!$D$5,L15=Kontrakter!$C$6,Kontrakter!$D$6,L15=Kontrakter!$C$7,Kontrakter!$D$7,L15=Kontrakter!$C$8,Kontrakter!$D$8,L15=Kontrakter!$C$9,Kontrakter!$D$9,L15=Kontrakter!$C$10,Kontrakter!$D$10,L15=Kontrakter!$C$11,Kontrakter!$D$11)</f>
        <v>95823000</v>
      </c>
      <c r="N15" s="47" t="str" cm="1">
        <f t="array" ref="N15">_xlfn.IFS(L15=Kontrakter!$C$3,Kontrakter!$E$3,L15=Kontrakter!$C$2,Kontrakter!$E$2,L15=Kontrakter!$C$4,Kontrakter!$E$4,L15=Kontrakter!$C$5,Kontrakter!$E$5,L15=Kontrakter!$C$6,Kontrakter!$E$6,L15=Kontrakter!$C$7,Kontrakter!$E$7,L15=Kontrakter!$C$8,Kontrakter!$E$8,L15=Kontrakter!$C$9,Kontrakter!$E$9,L15=Kontrakter!$C$10,Kontrakter!$E$10,L15=Kontrakter!$C$11,Kontrakter!$E$11)</f>
        <v>tilsyn@elvia.no</v>
      </c>
    </row>
    <row r="16" spans="1:14" s="42" customFormat="1" x14ac:dyDescent="0.3">
      <c r="A16" s="43">
        <v>51</v>
      </c>
      <c r="B16" s="42" t="s">
        <v>10</v>
      </c>
      <c r="C16" s="42" t="s">
        <v>35</v>
      </c>
      <c r="D16" s="42" t="s">
        <v>12</v>
      </c>
      <c r="E16" s="42" t="s">
        <v>13</v>
      </c>
      <c r="F16" s="44" t="s">
        <v>1403</v>
      </c>
      <c r="G16" s="42" t="s">
        <v>10</v>
      </c>
      <c r="H16" s="45" t="s">
        <v>1363</v>
      </c>
      <c r="I16" s="46">
        <v>1</v>
      </c>
      <c r="J16" s="46" t="s">
        <v>10</v>
      </c>
      <c r="K16" s="46" t="s">
        <v>13</v>
      </c>
      <c r="L16" s="45" t="str" cm="1">
        <f t="array" ref="L16">_xlfn.IFS(H16=Kontrakter!$B$3,Kontrakter!$C$3,H16=Kontrakter!$B$2,Kontrakter!$C$2,H16=Kontrakter!$B$4,Kontrakter!$C$4,H16=Kontrakter!$B$5,Kontrakter!$C$5,H16=Kontrakter!$B$6,Kontrakter!$C$6,H16=Kontrakter!$B$7,Kontrakter!$C$7,H16=Kontrakter!$B$8,Kontrakter!$C$8,H16=Kontrakter!$B$9,Kontrakter!$C$9,H16=Kontrakter!$B$10,Kontrakter!$C$10,H16=Kontrakter!$B$11,Kontrakter!$C$11)</f>
        <v>Rejlers Elsikkerhet AS</v>
      </c>
      <c r="M16" s="45" cm="1">
        <f t="array" ref="M16">_xlfn.IFS(L16=Kontrakter!$C$3,Kontrakter!$D$3,L16=Kontrakter!$C$2,Kontrakter!$D$2,L16=Kontrakter!$C$4,Kontrakter!$D$4,L16=Kontrakter!$C$5,Kontrakter!$D$5,L16=Kontrakter!$C$6,Kontrakter!$D$6,L16=Kontrakter!$C$7,Kontrakter!$D$7,L16=Kontrakter!$C$8,Kontrakter!$D$8,L16=Kontrakter!$C$9,Kontrakter!$D$9,L16=Kontrakter!$C$10,Kontrakter!$D$10,L16=Kontrakter!$C$11,Kontrakter!$D$11)</f>
        <v>95823000</v>
      </c>
      <c r="N16" s="47" t="str" cm="1">
        <f t="array" ref="N16">_xlfn.IFS(L16=Kontrakter!$C$3,Kontrakter!$E$3,L16=Kontrakter!$C$2,Kontrakter!$E$2,L16=Kontrakter!$C$4,Kontrakter!$E$4,L16=Kontrakter!$C$5,Kontrakter!$E$5,L16=Kontrakter!$C$6,Kontrakter!$E$6,L16=Kontrakter!$C$7,Kontrakter!$E$7,L16=Kontrakter!$C$8,Kontrakter!$E$8,L16=Kontrakter!$C$9,Kontrakter!$E$9,L16=Kontrakter!$C$10,Kontrakter!$E$10,L16=Kontrakter!$C$11,Kontrakter!$E$11)</f>
        <v>tilsyn@elvia.no</v>
      </c>
    </row>
    <row r="17" spans="1:14" s="42" customFormat="1" x14ac:dyDescent="0.3">
      <c r="A17" s="43">
        <v>55</v>
      </c>
      <c r="B17" s="42" t="s">
        <v>10</v>
      </c>
      <c r="C17" s="42" t="s">
        <v>36</v>
      </c>
      <c r="D17" s="42" t="s">
        <v>12</v>
      </c>
      <c r="E17" s="42" t="s">
        <v>13</v>
      </c>
      <c r="F17" s="44" t="s">
        <v>1403</v>
      </c>
      <c r="G17" s="42" t="s">
        <v>10</v>
      </c>
      <c r="H17" s="45" t="s">
        <v>1363</v>
      </c>
      <c r="I17" s="46">
        <v>1</v>
      </c>
      <c r="J17" s="46" t="s">
        <v>10</v>
      </c>
      <c r="K17" s="46" t="s">
        <v>13</v>
      </c>
      <c r="L17" s="45" t="str" cm="1">
        <f t="array" ref="L17">_xlfn.IFS(H17=Kontrakter!$B$3,Kontrakter!$C$3,H17=Kontrakter!$B$2,Kontrakter!$C$2,H17=Kontrakter!$B$4,Kontrakter!$C$4,H17=Kontrakter!$B$5,Kontrakter!$C$5,H17=Kontrakter!$B$6,Kontrakter!$C$6,H17=Kontrakter!$B$7,Kontrakter!$C$7,H17=Kontrakter!$B$8,Kontrakter!$C$8,H17=Kontrakter!$B$9,Kontrakter!$C$9,H17=Kontrakter!$B$10,Kontrakter!$C$10,H17=Kontrakter!$B$11,Kontrakter!$C$11)</f>
        <v>Rejlers Elsikkerhet AS</v>
      </c>
      <c r="M17" s="45" cm="1">
        <f t="array" ref="M17">_xlfn.IFS(L17=Kontrakter!$C$3,Kontrakter!$D$3,L17=Kontrakter!$C$2,Kontrakter!$D$2,L17=Kontrakter!$C$4,Kontrakter!$D$4,L17=Kontrakter!$C$5,Kontrakter!$D$5,L17=Kontrakter!$C$6,Kontrakter!$D$6,L17=Kontrakter!$C$7,Kontrakter!$D$7,L17=Kontrakter!$C$8,Kontrakter!$D$8,L17=Kontrakter!$C$9,Kontrakter!$D$9,L17=Kontrakter!$C$10,Kontrakter!$D$10,L17=Kontrakter!$C$11,Kontrakter!$D$11)</f>
        <v>95823000</v>
      </c>
      <c r="N17" s="47" t="str" cm="1">
        <f t="array" ref="N17">_xlfn.IFS(L17=Kontrakter!$C$3,Kontrakter!$E$3,L17=Kontrakter!$C$2,Kontrakter!$E$2,L17=Kontrakter!$C$4,Kontrakter!$E$4,L17=Kontrakter!$C$5,Kontrakter!$E$5,L17=Kontrakter!$C$6,Kontrakter!$E$6,L17=Kontrakter!$C$7,Kontrakter!$E$7,L17=Kontrakter!$C$8,Kontrakter!$E$8,L17=Kontrakter!$C$9,Kontrakter!$E$9,L17=Kontrakter!$C$10,Kontrakter!$E$10,L17=Kontrakter!$C$11,Kontrakter!$E$11)</f>
        <v>tilsyn@elvia.no</v>
      </c>
    </row>
    <row r="18" spans="1:14" s="42" customFormat="1" x14ac:dyDescent="0.3">
      <c r="A18" s="43">
        <v>101</v>
      </c>
      <c r="B18" s="42" t="s">
        <v>10</v>
      </c>
      <c r="C18" s="42" t="s">
        <v>37</v>
      </c>
      <c r="D18" s="42" t="s">
        <v>12</v>
      </c>
      <c r="E18" s="42" t="s">
        <v>13</v>
      </c>
      <c r="F18" s="44" t="s">
        <v>1403</v>
      </c>
      <c r="G18" s="42" t="s">
        <v>10</v>
      </c>
      <c r="H18" s="45" t="s">
        <v>1363</v>
      </c>
      <c r="I18" s="46">
        <v>1</v>
      </c>
      <c r="J18" s="46" t="s">
        <v>10</v>
      </c>
      <c r="K18" s="46" t="s">
        <v>13</v>
      </c>
      <c r="L18" s="45" t="str" cm="1">
        <f t="array" ref="L18">_xlfn.IFS(H18=Kontrakter!$B$3,Kontrakter!$C$3,H18=Kontrakter!$B$2,Kontrakter!$C$2,H18=Kontrakter!$B$4,Kontrakter!$C$4,H18=Kontrakter!$B$5,Kontrakter!$C$5,H18=Kontrakter!$B$6,Kontrakter!$C$6,H18=Kontrakter!$B$7,Kontrakter!$C$7,H18=Kontrakter!$B$8,Kontrakter!$C$8,H18=Kontrakter!$B$9,Kontrakter!$C$9,H18=Kontrakter!$B$10,Kontrakter!$C$10,H18=Kontrakter!$B$11,Kontrakter!$C$11)</f>
        <v>Rejlers Elsikkerhet AS</v>
      </c>
      <c r="M18" s="45" cm="1">
        <f t="array" ref="M18">_xlfn.IFS(L18=Kontrakter!$C$3,Kontrakter!$D$3,L18=Kontrakter!$C$2,Kontrakter!$D$2,L18=Kontrakter!$C$4,Kontrakter!$D$4,L18=Kontrakter!$C$5,Kontrakter!$D$5,L18=Kontrakter!$C$6,Kontrakter!$D$6,L18=Kontrakter!$C$7,Kontrakter!$D$7,L18=Kontrakter!$C$8,Kontrakter!$D$8,L18=Kontrakter!$C$9,Kontrakter!$D$9,L18=Kontrakter!$C$10,Kontrakter!$D$10,L18=Kontrakter!$C$11,Kontrakter!$D$11)</f>
        <v>95823000</v>
      </c>
      <c r="N18" s="47" t="str" cm="1">
        <f t="array" ref="N18">_xlfn.IFS(L18=Kontrakter!$C$3,Kontrakter!$E$3,L18=Kontrakter!$C$2,Kontrakter!$E$2,L18=Kontrakter!$C$4,Kontrakter!$E$4,L18=Kontrakter!$C$5,Kontrakter!$E$5,L18=Kontrakter!$C$6,Kontrakter!$E$6,L18=Kontrakter!$C$7,Kontrakter!$E$7,L18=Kontrakter!$C$8,Kontrakter!$E$8,L18=Kontrakter!$C$9,Kontrakter!$E$9,L18=Kontrakter!$C$10,Kontrakter!$E$10,L18=Kontrakter!$C$11,Kontrakter!$E$11)</f>
        <v>tilsyn@elvia.no</v>
      </c>
    </row>
    <row r="19" spans="1:14" s="42" customFormat="1" x14ac:dyDescent="0.3">
      <c r="A19" s="43">
        <v>102</v>
      </c>
      <c r="B19" s="42" t="s">
        <v>10</v>
      </c>
      <c r="C19" s="42" t="s">
        <v>38</v>
      </c>
      <c r="D19" s="42" t="s">
        <v>12</v>
      </c>
      <c r="E19" s="42" t="s">
        <v>13</v>
      </c>
      <c r="F19" s="44" t="s">
        <v>1403</v>
      </c>
      <c r="G19" s="42" t="s">
        <v>10</v>
      </c>
      <c r="H19" s="45" t="s">
        <v>1363</v>
      </c>
      <c r="I19" s="46">
        <v>1</v>
      </c>
      <c r="J19" s="46" t="s">
        <v>10</v>
      </c>
      <c r="K19" s="46" t="s">
        <v>13</v>
      </c>
      <c r="L19" s="45" t="str" cm="1">
        <f t="array" ref="L19">_xlfn.IFS(H19=Kontrakter!$B$3,Kontrakter!$C$3,H19=Kontrakter!$B$2,Kontrakter!$C$2,H19=Kontrakter!$B$4,Kontrakter!$C$4,H19=Kontrakter!$B$5,Kontrakter!$C$5,H19=Kontrakter!$B$6,Kontrakter!$C$6,H19=Kontrakter!$B$7,Kontrakter!$C$7,H19=Kontrakter!$B$8,Kontrakter!$C$8,H19=Kontrakter!$B$9,Kontrakter!$C$9,H19=Kontrakter!$B$10,Kontrakter!$C$10,H19=Kontrakter!$B$11,Kontrakter!$C$11)</f>
        <v>Rejlers Elsikkerhet AS</v>
      </c>
      <c r="M19" s="45" cm="1">
        <f t="array" ref="M19">_xlfn.IFS(L19=Kontrakter!$C$3,Kontrakter!$D$3,L19=Kontrakter!$C$2,Kontrakter!$D$2,L19=Kontrakter!$C$4,Kontrakter!$D$4,L19=Kontrakter!$C$5,Kontrakter!$D$5,L19=Kontrakter!$C$6,Kontrakter!$D$6,L19=Kontrakter!$C$7,Kontrakter!$D$7,L19=Kontrakter!$C$8,Kontrakter!$D$8,L19=Kontrakter!$C$9,Kontrakter!$D$9,L19=Kontrakter!$C$10,Kontrakter!$D$10,L19=Kontrakter!$C$11,Kontrakter!$D$11)</f>
        <v>95823000</v>
      </c>
      <c r="N19" s="47" t="str" cm="1">
        <f t="array" ref="N19">_xlfn.IFS(L19=Kontrakter!$C$3,Kontrakter!$E$3,L19=Kontrakter!$C$2,Kontrakter!$E$2,L19=Kontrakter!$C$4,Kontrakter!$E$4,L19=Kontrakter!$C$5,Kontrakter!$E$5,L19=Kontrakter!$C$6,Kontrakter!$E$6,L19=Kontrakter!$C$7,Kontrakter!$E$7,L19=Kontrakter!$C$8,Kontrakter!$E$8,L19=Kontrakter!$C$9,Kontrakter!$E$9,L19=Kontrakter!$C$10,Kontrakter!$E$10,L19=Kontrakter!$C$11,Kontrakter!$E$11)</f>
        <v>tilsyn@elvia.no</v>
      </c>
    </row>
    <row r="20" spans="1:14" s="42" customFormat="1" x14ac:dyDescent="0.3">
      <c r="A20" s="43">
        <v>103</v>
      </c>
      <c r="B20" s="42" t="s">
        <v>10</v>
      </c>
      <c r="C20" s="42" t="s">
        <v>39</v>
      </c>
      <c r="D20" s="42" t="s">
        <v>12</v>
      </c>
      <c r="E20" s="42" t="s">
        <v>13</v>
      </c>
      <c r="F20" s="44" t="s">
        <v>1403</v>
      </c>
      <c r="G20" s="42" t="s">
        <v>10</v>
      </c>
      <c r="H20" s="45" t="s">
        <v>1363</v>
      </c>
      <c r="I20" s="46">
        <v>1</v>
      </c>
      <c r="J20" s="46" t="s">
        <v>10</v>
      </c>
      <c r="K20" s="46" t="s">
        <v>13</v>
      </c>
      <c r="L20" s="45" t="str" cm="1">
        <f t="array" ref="L20">_xlfn.IFS(H20=Kontrakter!$B$3,Kontrakter!$C$3,H20=Kontrakter!$B$2,Kontrakter!$C$2,H20=Kontrakter!$B$4,Kontrakter!$C$4,H20=Kontrakter!$B$5,Kontrakter!$C$5,H20=Kontrakter!$B$6,Kontrakter!$C$6,H20=Kontrakter!$B$7,Kontrakter!$C$7,H20=Kontrakter!$B$8,Kontrakter!$C$8,H20=Kontrakter!$B$9,Kontrakter!$C$9,H20=Kontrakter!$B$10,Kontrakter!$C$10,H20=Kontrakter!$B$11,Kontrakter!$C$11)</f>
        <v>Rejlers Elsikkerhet AS</v>
      </c>
      <c r="M20" s="45" cm="1">
        <f t="array" ref="M20">_xlfn.IFS(L20=Kontrakter!$C$3,Kontrakter!$D$3,L20=Kontrakter!$C$2,Kontrakter!$D$2,L20=Kontrakter!$C$4,Kontrakter!$D$4,L20=Kontrakter!$C$5,Kontrakter!$D$5,L20=Kontrakter!$C$6,Kontrakter!$D$6,L20=Kontrakter!$C$7,Kontrakter!$D$7,L20=Kontrakter!$C$8,Kontrakter!$D$8,L20=Kontrakter!$C$9,Kontrakter!$D$9,L20=Kontrakter!$C$10,Kontrakter!$D$10,L20=Kontrakter!$C$11,Kontrakter!$D$11)</f>
        <v>95823000</v>
      </c>
      <c r="N20" s="47" t="str" cm="1">
        <f t="array" ref="N20">_xlfn.IFS(L20=Kontrakter!$C$3,Kontrakter!$E$3,L20=Kontrakter!$C$2,Kontrakter!$E$2,L20=Kontrakter!$C$4,Kontrakter!$E$4,L20=Kontrakter!$C$5,Kontrakter!$E$5,L20=Kontrakter!$C$6,Kontrakter!$E$6,L20=Kontrakter!$C$7,Kontrakter!$E$7,L20=Kontrakter!$C$8,Kontrakter!$E$8,L20=Kontrakter!$C$9,Kontrakter!$E$9,L20=Kontrakter!$C$10,Kontrakter!$E$10,L20=Kontrakter!$C$11,Kontrakter!$E$11)</f>
        <v>tilsyn@elvia.no</v>
      </c>
    </row>
    <row r="21" spans="1:14" s="42" customFormat="1" x14ac:dyDescent="0.3">
      <c r="A21" s="43">
        <v>104</v>
      </c>
      <c r="B21" s="42" t="s">
        <v>10</v>
      </c>
      <c r="C21" s="42" t="s">
        <v>40</v>
      </c>
      <c r="D21" s="42" t="s">
        <v>12</v>
      </c>
      <c r="E21" s="42" t="s">
        <v>13</v>
      </c>
      <c r="F21" s="44" t="s">
        <v>1403</v>
      </c>
      <c r="G21" s="42" t="s">
        <v>10</v>
      </c>
      <c r="H21" s="45" t="s">
        <v>1363</v>
      </c>
      <c r="I21" s="46">
        <v>1</v>
      </c>
      <c r="J21" s="46" t="s">
        <v>10</v>
      </c>
      <c r="K21" s="46" t="s">
        <v>13</v>
      </c>
      <c r="L21" s="45" t="str" cm="1">
        <f t="array" ref="L21">_xlfn.IFS(H21=Kontrakter!$B$3,Kontrakter!$C$3,H21=Kontrakter!$B$2,Kontrakter!$C$2,H21=Kontrakter!$B$4,Kontrakter!$C$4,H21=Kontrakter!$B$5,Kontrakter!$C$5,H21=Kontrakter!$B$6,Kontrakter!$C$6,H21=Kontrakter!$B$7,Kontrakter!$C$7,H21=Kontrakter!$B$8,Kontrakter!$C$8,H21=Kontrakter!$B$9,Kontrakter!$C$9,H21=Kontrakter!$B$10,Kontrakter!$C$10,H21=Kontrakter!$B$11,Kontrakter!$C$11)</f>
        <v>Rejlers Elsikkerhet AS</v>
      </c>
      <c r="M21" s="45" cm="1">
        <f t="array" ref="M21">_xlfn.IFS(L21=Kontrakter!$C$3,Kontrakter!$D$3,L21=Kontrakter!$C$2,Kontrakter!$D$2,L21=Kontrakter!$C$4,Kontrakter!$D$4,L21=Kontrakter!$C$5,Kontrakter!$D$5,L21=Kontrakter!$C$6,Kontrakter!$D$6,L21=Kontrakter!$C$7,Kontrakter!$D$7,L21=Kontrakter!$C$8,Kontrakter!$D$8,L21=Kontrakter!$C$9,Kontrakter!$D$9,L21=Kontrakter!$C$10,Kontrakter!$D$10,L21=Kontrakter!$C$11,Kontrakter!$D$11)</f>
        <v>95823000</v>
      </c>
      <c r="N21" s="47" t="str" cm="1">
        <f t="array" ref="N21">_xlfn.IFS(L21=Kontrakter!$C$3,Kontrakter!$E$3,L21=Kontrakter!$C$2,Kontrakter!$E$2,L21=Kontrakter!$C$4,Kontrakter!$E$4,L21=Kontrakter!$C$5,Kontrakter!$E$5,L21=Kontrakter!$C$6,Kontrakter!$E$6,L21=Kontrakter!$C$7,Kontrakter!$E$7,L21=Kontrakter!$C$8,Kontrakter!$E$8,L21=Kontrakter!$C$9,Kontrakter!$E$9,L21=Kontrakter!$C$10,Kontrakter!$E$10,L21=Kontrakter!$C$11,Kontrakter!$E$11)</f>
        <v>tilsyn@elvia.no</v>
      </c>
    </row>
    <row r="22" spans="1:14" s="42" customFormat="1" x14ac:dyDescent="0.3">
      <c r="A22" s="43">
        <v>105</v>
      </c>
      <c r="B22" s="42" t="s">
        <v>10</v>
      </c>
      <c r="C22" s="42" t="s">
        <v>41</v>
      </c>
      <c r="D22" s="42" t="s">
        <v>12</v>
      </c>
      <c r="E22" s="42" t="s">
        <v>13</v>
      </c>
      <c r="F22" s="44" t="s">
        <v>1403</v>
      </c>
      <c r="G22" s="42" t="s">
        <v>10</v>
      </c>
      <c r="H22" s="45" t="s">
        <v>1363</v>
      </c>
      <c r="I22" s="46">
        <v>1</v>
      </c>
      <c r="J22" s="46" t="s">
        <v>10</v>
      </c>
      <c r="K22" s="46" t="s">
        <v>13</v>
      </c>
      <c r="L22" s="45" t="str" cm="1">
        <f t="array" ref="L22">_xlfn.IFS(H22=Kontrakter!$B$3,Kontrakter!$C$3,H22=Kontrakter!$B$2,Kontrakter!$C$2,H22=Kontrakter!$B$4,Kontrakter!$C$4,H22=Kontrakter!$B$5,Kontrakter!$C$5,H22=Kontrakter!$B$6,Kontrakter!$C$6,H22=Kontrakter!$B$7,Kontrakter!$C$7,H22=Kontrakter!$B$8,Kontrakter!$C$8,H22=Kontrakter!$B$9,Kontrakter!$C$9,H22=Kontrakter!$B$10,Kontrakter!$C$10,H22=Kontrakter!$B$11,Kontrakter!$C$11)</f>
        <v>Rejlers Elsikkerhet AS</v>
      </c>
      <c r="M22" s="45" cm="1">
        <f t="array" ref="M22">_xlfn.IFS(L22=Kontrakter!$C$3,Kontrakter!$D$3,L22=Kontrakter!$C$2,Kontrakter!$D$2,L22=Kontrakter!$C$4,Kontrakter!$D$4,L22=Kontrakter!$C$5,Kontrakter!$D$5,L22=Kontrakter!$C$6,Kontrakter!$D$6,L22=Kontrakter!$C$7,Kontrakter!$D$7,L22=Kontrakter!$C$8,Kontrakter!$D$8,L22=Kontrakter!$C$9,Kontrakter!$D$9,L22=Kontrakter!$C$10,Kontrakter!$D$10,L22=Kontrakter!$C$11,Kontrakter!$D$11)</f>
        <v>95823000</v>
      </c>
      <c r="N22" s="47" t="str" cm="1">
        <f t="array" ref="N22">_xlfn.IFS(L22=Kontrakter!$C$3,Kontrakter!$E$3,L22=Kontrakter!$C$2,Kontrakter!$E$2,L22=Kontrakter!$C$4,Kontrakter!$E$4,L22=Kontrakter!$C$5,Kontrakter!$E$5,L22=Kontrakter!$C$6,Kontrakter!$E$6,L22=Kontrakter!$C$7,Kontrakter!$E$7,L22=Kontrakter!$C$8,Kontrakter!$E$8,L22=Kontrakter!$C$9,Kontrakter!$E$9,L22=Kontrakter!$C$10,Kontrakter!$E$10,L22=Kontrakter!$C$11,Kontrakter!$E$11)</f>
        <v>tilsyn@elvia.no</v>
      </c>
    </row>
    <row r="23" spans="1:14" s="42" customFormat="1" x14ac:dyDescent="0.3">
      <c r="A23" s="43">
        <v>106</v>
      </c>
      <c r="B23" s="42" t="s">
        <v>10</v>
      </c>
      <c r="C23" s="42" t="s">
        <v>42</v>
      </c>
      <c r="D23" s="42" t="s">
        <v>12</v>
      </c>
      <c r="E23" s="42" t="s">
        <v>13</v>
      </c>
      <c r="F23" s="44" t="s">
        <v>1403</v>
      </c>
      <c r="G23" s="42" t="s">
        <v>10</v>
      </c>
      <c r="H23" s="45" t="s">
        <v>1363</v>
      </c>
      <c r="I23" s="46">
        <v>1</v>
      </c>
      <c r="J23" s="46" t="s">
        <v>10</v>
      </c>
      <c r="K23" s="46" t="s">
        <v>13</v>
      </c>
      <c r="L23" s="45" t="str" cm="1">
        <f t="array" ref="L23">_xlfn.IFS(H23=Kontrakter!$B$3,Kontrakter!$C$3,H23=Kontrakter!$B$2,Kontrakter!$C$2,H23=Kontrakter!$B$4,Kontrakter!$C$4,H23=Kontrakter!$B$5,Kontrakter!$C$5,H23=Kontrakter!$B$6,Kontrakter!$C$6,H23=Kontrakter!$B$7,Kontrakter!$C$7,H23=Kontrakter!$B$8,Kontrakter!$C$8,H23=Kontrakter!$B$9,Kontrakter!$C$9,H23=Kontrakter!$B$10,Kontrakter!$C$10,H23=Kontrakter!$B$11,Kontrakter!$C$11)</f>
        <v>Rejlers Elsikkerhet AS</v>
      </c>
      <c r="M23" s="45" cm="1">
        <f t="array" ref="M23">_xlfn.IFS(L23=Kontrakter!$C$3,Kontrakter!$D$3,L23=Kontrakter!$C$2,Kontrakter!$D$2,L23=Kontrakter!$C$4,Kontrakter!$D$4,L23=Kontrakter!$C$5,Kontrakter!$D$5,L23=Kontrakter!$C$6,Kontrakter!$D$6,L23=Kontrakter!$C$7,Kontrakter!$D$7,L23=Kontrakter!$C$8,Kontrakter!$D$8,L23=Kontrakter!$C$9,Kontrakter!$D$9,L23=Kontrakter!$C$10,Kontrakter!$D$10,L23=Kontrakter!$C$11,Kontrakter!$D$11)</f>
        <v>95823000</v>
      </c>
      <c r="N23" s="47" t="str" cm="1">
        <f t="array" ref="N23">_xlfn.IFS(L23=Kontrakter!$C$3,Kontrakter!$E$3,L23=Kontrakter!$C$2,Kontrakter!$E$2,L23=Kontrakter!$C$4,Kontrakter!$E$4,L23=Kontrakter!$C$5,Kontrakter!$E$5,L23=Kontrakter!$C$6,Kontrakter!$E$6,L23=Kontrakter!$C$7,Kontrakter!$E$7,L23=Kontrakter!$C$8,Kontrakter!$E$8,L23=Kontrakter!$C$9,Kontrakter!$E$9,L23=Kontrakter!$C$10,Kontrakter!$E$10,L23=Kontrakter!$C$11,Kontrakter!$E$11)</f>
        <v>tilsyn@elvia.no</v>
      </c>
    </row>
    <row r="24" spans="1:14" s="42" customFormat="1" x14ac:dyDescent="0.3">
      <c r="A24" s="43">
        <v>107</v>
      </c>
      <c r="B24" s="42" t="s">
        <v>10</v>
      </c>
      <c r="C24" s="42" t="s">
        <v>43</v>
      </c>
      <c r="D24" s="42" t="s">
        <v>12</v>
      </c>
      <c r="E24" s="42" t="s">
        <v>13</v>
      </c>
      <c r="F24" s="44" t="s">
        <v>1403</v>
      </c>
      <c r="G24" s="42" t="s">
        <v>10</v>
      </c>
      <c r="H24" s="45" t="s">
        <v>1363</v>
      </c>
      <c r="I24" s="46">
        <v>1</v>
      </c>
      <c r="J24" s="46" t="s">
        <v>10</v>
      </c>
      <c r="K24" s="46" t="s">
        <v>13</v>
      </c>
      <c r="L24" s="45" t="str" cm="1">
        <f t="array" ref="L24">_xlfn.IFS(H24=Kontrakter!$B$3,Kontrakter!$C$3,H24=Kontrakter!$B$2,Kontrakter!$C$2,H24=Kontrakter!$B$4,Kontrakter!$C$4,H24=Kontrakter!$B$5,Kontrakter!$C$5,H24=Kontrakter!$B$6,Kontrakter!$C$6,H24=Kontrakter!$B$7,Kontrakter!$C$7,H24=Kontrakter!$B$8,Kontrakter!$C$8,H24=Kontrakter!$B$9,Kontrakter!$C$9,H24=Kontrakter!$B$10,Kontrakter!$C$10,H24=Kontrakter!$B$11,Kontrakter!$C$11)</f>
        <v>Rejlers Elsikkerhet AS</v>
      </c>
      <c r="M24" s="45" cm="1">
        <f t="array" ref="M24">_xlfn.IFS(L24=Kontrakter!$C$3,Kontrakter!$D$3,L24=Kontrakter!$C$2,Kontrakter!$D$2,L24=Kontrakter!$C$4,Kontrakter!$D$4,L24=Kontrakter!$C$5,Kontrakter!$D$5,L24=Kontrakter!$C$6,Kontrakter!$D$6,L24=Kontrakter!$C$7,Kontrakter!$D$7,L24=Kontrakter!$C$8,Kontrakter!$D$8,L24=Kontrakter!$C$9,Kontrakter!$D$9,L24=Kontrakter!$C$10,Kontrakter!$D$10,L24=Kontrakter!$C$11,Kontrakter!$D$11)</f>
        <v>95823000</v>
      </c>
      <c r="N24" s="47" t="str" cm="1">
        <f t="array" ref="N24">_xlfn.IFS(L24=Kontrakter!$C$3,Kontrakter!$E$3,L24=Kontrakter!$C$2,Kontrakter!$E$2,L24=Kontrakter!$C$4,Kontrakter!$E$4,L24=Kontrakter!$C$5,Kontrakter!$E$5,L24=Kontrakter!$C$6,Kontrakter!$E$6,L24=Kontrakter!$C$7,Kontrakter!$E$7,L24=Kontrakter!$C$8,Kontrakter!$E$8,L24=Kontrakter!$C$9,Kontrakter!$E$9,L24=Kontrakter!$C$10,Kontrakter!$E$10,L24=Kontrakter!$C$11,Kontrakter!$E$11)</f>
        <v>tilsyn@elvia.no</v>
      </c>
    </row>
    <row r="25" spans="1:14" s="42" customFormat="1" x14ac:dyDescent="0.3">
      <c r="A25" s="43">
        <v>109</v>
      </c>
      <c r="B25" s="42" t="s">
        <v>10</v>
      </c>
      <c r="C25" s="42" t="s">
        <v>44</v>
      </c>
      <c r="D25" s="42" t="s">
        <v>12</v>
      </c>
      <c r="E25" s="42" t="s">
        <v>13</v>
      </c>
      <c r="F25" s="44" t="s">
        <v>1403</v>
      </c>
      <c r="G25" s="42" t="s">
        <v>10</v>
      </c>
      <c r="H25" s="45" t="s">
        <v>1363</v>
      </c>
      <c r="I25" s="46">
        <v>1</v>
      </c>
      <c r="J25" s="46" t="s">
        <v>10</v>
      </c>
      <c r="K25" s="46" t="s">
        <v>13</v>
      </c>
      <c r="L25" s="45" t="str" cm="1">
        <f t="array" ref="L25">_xlfn.IFS(H25=Kontrakter!$B$3,Kontrakter!$C$3,H25=Kontrakter!$B$2,Kontrakter!$C$2,H25=Kontrakter!$B$4,Kontrakter!$C$4,H25=Kontrakter!$B$5,Kontrakter!$C$5,H25=Kontrakter!$B$6,Kontrakter!$C$6,H25=Kontrakter!$B$7,Kontrakter!$C$7,H25=Kontrakter!$B$8,Kontrakter!$C$8,H25=Kontrakter!$B$9,Kontrakter!$C$9,H25=Kontrakter!$B$10,Kontrakter!$C$10,H25=Kontrakter!$B$11,Kontrakter!$C$11)</f>
        <v>Rejlers Elsikkerhet AS</v>
      </c>
      <c r="M25" s="45" cm="1">
        <f t="array" ref="M25">_xlfn.IFS(L25=Kontrakter!$C$3,Kontrakter!$D$3,L25=Kontrakter!$C$2,Kontrakter!$D$2,L25=Kontrakter!$C$4,Kontrakter!$D$4,L25=Kontrakter!$C$5,Kontrakter!$D$5,L25=Kontrakter!$C$6,Kontrakter!$D$6,L25=Kontrakter!$C$7,Kontrakter!$D$7,L25=Kontrakter!$C$8,Kontrakter!$D$8,L25=Kontrakter!$C$9,Kontrakter!$D$9,L25=Kontrakter!$C$10,Kontrakter!$D$10,L25=Kontrakter!$C$11,Kontrakter!$D$11)</f>
        <v>95823000</v>
      </c>
      <c r="N25" s="47" t="str" cm="1">
        <f t="array" ref="N25">_xlfn.IFS(L25=Kontrakter!$C$3,Kontrakter!$E$3,L25=Kontrakter!$C$2,Kontrakter!$E$2,L25=Kontrakter!$C$4,Kontrakter!$E$4,L25=Kontrakter!$C$5,Kontrakter!$E$5,L25=Kontrakter!$C$6,Kontrakter!$E$6,L25=Kontrakter!$C$7,Kontrakter!$E$7,L25=Kontrakter!$C$8,Kontrakter!$E$8,L25=Kontrakter!$C$9,Kontrakter!$E$9,L25=Kontrakter!$C$10,Kontrakter!$E$10,L25=Kontrakter!$C$11,Kontrakter!$E$11)</f>
        <v>tilsyn@elvia.no</v>
      </c>
    </row>
    <row r="26" spans="1:14" s="42" customFormat="1" x14ac:dyDescent="0.3">
      <c r="A26" s="43">
        <v>110</v>
      </c>
      <c r="B26" s="42" t="s">
        <v>10</v>
      </c>
      <c r="C26" s="42" t="s">
        <v>45</v>
      </c>
      <c r="D26" s="42" t="s">
        <v>12</v>
      </c>
      <c r="E26" s="42" t="s">
        <v>13</v>
      </c>
      <c r="F26" s="44" t="s">
        <v>1403</v>
      </c>
      <c r="G26" s="42" t="s">
        <v>10</v>
      </c>
      <c r="H26" s="45" t="s">
        <v>1363</v>
      </c>
      <c r="I26" s="46">
        <v>1</v>
      </c>
      <c r="J26" s="46" t="s">
        <v>10</v>
      </c>
      <c r="K26" s="46" t="s">
        <v>13</v>
      </c>
      <c r="L26" s="45" t="str" cm="1">
        <f t="array" ref="L26">_xlfn.IFS(H26=Kontrakter!$B$3,Kontrakter!$C$3,H26=Kontrakter!$B$2,Kontrakter!$C$2,H26=Kontrakter!$B$4,Kontrakter!$C$4,H26=Kontrakter!$B$5,Kontrakter!$C$5,H26=Kontrakter!$B$6,Kontrakter!$C$6,H26=Kontrakter!$B$7,Kontrakter!$C$7,H26=Kontrakter!$B$8,Kontrakter!$C$8,H26=Kontrakter!$B$9,Kontrakter!$C$9,H26=Kontrakter!$B$10,Kontrakter!$C$10,H26=Kontrakter!$B$11,Kontrakter!$C$11)</f>
        <v>Rejlers Elsikkerhet AS</v>
      </c>
      <c r="M26" s="45" cm="1">
        <f t="array" ref="M26">_xlfn.IFS(L26=Kontrakter!$C$3,Kontrakter!$D$3,L26=Kontrakter!$C$2,Kontrakter!$D$2,L26=Kontrakter!$C$4,Kontrakter!$D$4,L26=Kontrakter!$C$5,Kontrakter!$D$5,L26=Kontrakter!$C$6,Kontrakter!$D$6,L26=Kontrakter!$C$7,Kontrakter!$D$7,L26=Kontrakter!$C$8,Kontrakter!$D$8,L26=Kontrakter!$C$9,Kontrakter!$D$9,L26=Kontrakter!$C$10,Kontrakter!$D$10,L26=Kontrakter!$C$11,Kontrakter!$D$11)</f>
        <v>95823000</v>
      </c>
      <c r="N26" s="47" t="str" cm="1">
        <f t="array" ref="N26">_xlfn.IFS(L26=Kontrakter!$C$3,Kontrakter!$E$3,L26=Kontrakter!$C$2,Kontrakter!$E$2,L26=Kontrakter!$C$4,Kontrakter!$E$4,L26=Kontrakter!$C$5,Kontrakter!$E$5,L26=Kontrakter!$C$6,Kontrakter!$E$6,L26=Kontrakter!$C$7,Kontrakter!$E$7,L26=Kontrakter!$C$8,Kontrakter!$E$8,L26=Kontrakter!$C$9,Kontrakter!$E$9,L26=Kontrakter!$C$10,Kontrakter!$E$10,L26=Kontrakter!$C$11,Kontrakter!$E$11)</f>
        <v>tilsyn@elvia.no</v>
      </c>
    </row>
    <row r="27" spans="1:14" s="42" customFormat="1" x14ac:dyDescent="0.3">
      <c r="A27" s="43">
        <v>111</v>
      </c>
      <c r="B27" s="42" t="s">
        <v>10</v>
      </c>
      <c r="C27" s="42" t="s">
        <v>46</v>
      </c>
      <c r="D27" s="42" t="s">
        <v>12</v>
      </c>
      <c r="E27" s="42" t="s">
        <v>13</v>
      </c>
      <c r="F27" s="44" t="s">
        <v>1403</v>
      </c>
      <c r="G27" s="42" t="s">
        <v>10</v>
      </c>
      <c r="H27" s="45" t="s">
        <v>1363</v>
      </c>
      <c r="I27" s="46">
        <v>1</v>
      </c>
      <c r="J27" s="46" t="s">
        <v>10</v>
      </c>
      <c r="K27" s="46" t="s">
        <v>13</v>
      </c>
      <c r="L27" s="45" t="str" cm="1">
        <f t="array" ref="L27">_xlfn.IFS(H27=Kontrakter!$B$3,Kontrakter!$C$3,H27=Kontrakter!$B$2,Kontrakter!$C$2,H27=Kontrakter!$B$4,Kontrakter!$C$4,H27=Kontrakter!$B$5,Kontrakter!$C$5,H27=Kontrakter!$B$6,Kontrakter!$C$6,H27=Kontrakter!$B$7,Kontrakter!$C$7,H27=Kontrakter!$B$8,Kontrakter!$C$8,H27=Kontrakter!$B$9,Kontrakter!$C$9,H27=Kontrakter!$B$10,Kontrakter!$C$10,H27=Kontrakter!$B$11,Kontrakter!$C$11)</f>
        <v>Rejlers Elsikkerhet AS</v>
      </c>
      <c r="M27" s="45" cm="1">
        <f t="array" ref="M27">_xlfn.IFS(L27=Kontrakter!$C$3,Kontrakter!$D$3,L27=Kontrakter!$C$2,Kontrakter!$D$2,L27=Kontrakter!$C$4,Kontrakter!$D$4,L27=Kontrakter!$C$5,Kontrakter!$D$5,L27=Kontrakter!$C$6,Kontrakter!$D$6,L27=Kontrakter!$C$7,Kontrakter!$D$7,L27=Kontrakter!$C$8,Kontrakter!$D$8,L27=Kontrakter!$C$9,Kontrakter!$D$9,L27=Kontrakter!$C$10,Kontrakter!$D$10,L27=Kontrakter!$C$11,Kontrakter!$D$11)</f>
        <v>95823000</v>
      </c>
      <c r="N27" s="47" t="str" cm="1">
        <f t="array" ref="N27">_xlfn.IFS(L27=Kontrakter!$C$3,Kontrakter!$E$3,L27=Kontrakter!$C$2,Kontrakter!$E$2,L27=Kontrakter!$C$4,Kontrakter!$E$4,L27=Kontrakter!$C$5,Kontrakter!$E$5,L27=Kontrakter!$C$6,Kontrakter!$E$6,L27=Kontrakter!$C$7,Kontrakter!$E$7,L27=Kontrakter!$C$8,Kontrakter!$E$8,L27=Kontrakter!$C$9,Kontrakter!$E$9,L27=Kontrakter!$C$10,Kontrakter!$E$10,L27=Kontrakter!$C$11,Kontrakter!$E$11)</f>
        <v>tilsyn@elvia.no</v>
      </c>
    </row>
    <row r="28" spans="1:14" s="42" customFormat="1" x14ac:dyDescent="0.3">
      <c r="A28" s="43">
        <v>112</v>
      </c>
      <c r="B28" s="42" t="s">
        <v>10</v>
      </c>
      <c r="C28" s="42" t="s">
        <v>47</v>
      </c>
      <c r="D28" s="42" t="s">
        <v>12</v>
      </c>
      <c r="E28" s="42" t="s">
        <v>13</v>
      </c>
      <c r="F28" s="44" t="s">
        <v>1403</v>
      </c>
      <c r="G28" s="42" t="s">
        <v>10</v>
      </c>
      <c r="H28" s="45" t="s">
        <v>1363</v>
      </c>
      <c r="I28" s="46">
        <v>1</v>
      </c>
      <c r="J28" s="46" t="s">
        <v>10</v>
      </c>
      <c r="K28" s="46" t="s">
        <v>13</v>
      </c>
      <c r="L28" s="45" t="str" cm="1">
        <f t="array" ref="L28">_xlfn.IFS(H28=Kontrakter!$B$3,Kontrakter!$C$3,H28=Kontrakter!$B$2,Kontrakter!$C$2,H28=Kontrakter!$B$4,Kontrakter!$C$4,H28=Kontrakter!$B$5,Kontrakter!$C$5,H28=Kontrakter!$B$6,Kontrakter!$C$6,H28=Kontrakter!$B$7,Kontrakter!$C$7,H28=Kontrakter!$B$8,Kontrakter!$C$8,H28=Kontrakter!$B$9,Kontrakter!$C$9,H28=Kontrakter!$B$10,Kontrakter!$C$10,H28=Kontrakter!$B$11,Kontrakter!$C$11)</f>
        <v>Rejlers Elsikkerhet AS</v>
      </c>
      <c r="M28" s="45" cm="1">
        <f t="array" ref="M28">_xlfn.IFS(L28=Kontrakter!$C$3,Kontrakter!$D$3,L28=Kontrakter!$C$2,Kontrakter!$D$2,L28=Kontrakter!$C$4,Kontrakter!$D$4,L28=Kontrakter!$C$5,Kontrakter!$D$5,L28=Kontrakter!$C$6,Kontrakter!$D$6,L28=Kontrakter!$C$7,Kontrakter!$D$7,L28=Kontrakter!$C$8,Kontrakter!$D$8,L28=Kontrakter!$C$9,Kontrakter!$D$9,L28=Kontrakter!$C$10,Kontrakter!$D$10,L28=Kontrakter!$C$11,Kontrakter!$D$11)</f>
        <v>95823000</v>
      </c>
      <c r="N28" s="47" t="str" cm="1">
        <f t="array" ref="N28">_xlfn.IFS(L28=Kontrakter!$C$3,Kontrakter!$E$3,L28=Kontrakter!$C$2,Kontrakter!$E$2,L28=Kontrakter!$C$4,Kontrakter!$E$4,L28=Kontrakter!$C$5,Kontrakter!$E$5,L28=Kontrakter!$C$6,Kontrakter!$E$6,L28=Kontrakter!$C$7,Kontrakter!$E$7,L28=Kontrakter!$C$8,Kontrakter!$E$8,L28=Kontrakter!$C$9,Kontrakter!$E$9,L28=Kontrakter!$C$10,Kontrakter!$E$10,L28=Kontrakter!$C$11,Kontrakter!$E$11)</f>
        <v>tilsyn@elvia.no</v>
      </c>
    </row>
    <row r="29" spans="1:14" s="42" customFormat="1" x14ac:dyDescent="0.3">
      <c r="A29" s="43">
        <v>113</v>
      </c>
      <c r="B29" s="42" t="s">
        <v>10</v>
      </c>
      <c r="C29" s="42" t="s">
        <v>48</v>
      </c>
      <c r="D29" s="42" t="s">
        <v>12</v>
      </c>
      <c r="E29" s="42" t="s">
        <v>13</v>
      </c>
      <c r="F29" s="44" t="s">
        <v>1403</v>
      </c>
      <c r="G29" s="42" t="s">
        <v>10</v>
      </c>
      <c r="H29" s="45" t="s">
        <v>1363</v>
      </c>
      <c r="I29" s="46">
        <v>1</v>
      </c>
      <c r="J29" s="46" t="s">
        <v>10</v>
      </c>
      <c r="K29" s="46" t="s">
        <v>13</v>
      </c>
      <c r="L29" s="45" t="str" cm="1">
        <f t="array" ref="L29">_xlfn.IFS(H29=Kontrakter!$B$3,Kontrakter!$C$3,H29=Kontrakter!$B$2,Kontrakter!$C$2,H29=Kontrakter!$B$4,Kontrakter!$C$4,H29=Kontrakter!$B$5,Kontrakter!$C$5,H29=Kontrakter!$B$6,Kontrakter!$C$6,H29=Kontrakter!$B$7,Kontrakter!$C$7,H29=Kontrakter!$B$8,Kontrakter!$C$8,H29=Kontrakter!$B$9,Kontrakter!$C$9,H29=Kontrakter!$B$10,Kontrakter!$C$10,H29=Kontrakter!$B$11,Kontrakter!$C$11)</f>
        <v>Rejlers Elsikkerhet AS</v>
      </c>
      <c r="M29" s="45" cm="1">
        <f t="array" ref="M29">_xlfn.IFS(L29=Kontrakter!$C$3,Kontrakter!$D$3,L29=Kontrakter!$C$2,Kontrakter!$D$2,L29=Kontrakter!$C$4,Kontrakter!$D$4,L29=Kontrakter!$C$5,Kontrakter!$D$5,L29=Kontrakter!$C$6,Kontrakter!$D$6,L29=Kontrakter!$C$7,Kontrakter!$D$7,L29=Kontrakter!$C$8,Kontrakter!$D$8,L29=Kontrakter!$C$9,Kontrakter!$D$9,L29=Kontrakter!$C$10,Kontrakter!$D$10,L29=Kontrakter!$C$11,Kontrakter!$D$11)</f>
        <v>95823000</v>
      </c>
      <c r="N29" s="47" t="str" cm="1">
        <f t="array" ref="N29">_xlfn.IFS(L29=Kontrakter!$C$3,Kontrakter!$E$3,L29=Kontrakter!$C$2,Kontrakter!$E$2,L29=Kontrakter!$C$4,Kontrakter!$E$4,L29=Kontrakter!$C$5,Kontrakter!$E$5,L29=Kontrakter!$C$6,Kontrakter!$E$6,L29=Kontrakter!$C$7,Kontrakter!$E$7,L29=Kontrakter!$C$8,Kontrakter!$E$8,L29=Kontrakter!$C$9,Kontrakter!$E$9,L29=Kontrakter!$C$10,Kontrakter!$E$10,L29=Kontrakter!$C$11,Kontrakter!$E$11)</f>
        <v>tilsyn@elvia.no</v>
      </c>
    </row>
    <row r="30" spans="1:14" s="42" customFormat="1" x14ac:dyDescent="0.3">
      <c r="A30" s="43">
        <v>114</v>
      </c>
      <c r="B30" s="42" t="s">
        <v>10</v>
      </c>
      <c r="C30" s="42" t="s">
        <v>49</v>
      </c>
      <c r="D30" s="42" t="s">
        <v>12</v>
      </c>
      <c r="E30" s="42" t="s">
        <v>13</v>
      </c>
      <c r="F30" s="44" t="s">
        <v>1403</v>
      </c>
      <c r="G30" s="42" t="s">
        <v>10</v>
      </c>
      <c r="H30" s="45" t="s">
        <v>1363</v>
      </c>
      <c r="I30" s="46">
        <v>1</v>
      </c>
      <c r="J30" s="46" t="s">
        <v>10</v>
      </c>
      <c r="K30" s="46" t="s">
        <v>13</v>
      </c>
      <c r="L30" s="45" t="str" cm="1">
        <f t="array" ref="L30">_xlfn.IFS(H30=Kontrakter!$B$3,Kontrakter!$C$3,H30=Kontrakter!$B$2,Kontrakter!$C$2,H30=Kontrakter!$B$4,Kontrakter!$C$4,H30=Kontrakter!$B$5,Kontrakter!$C$5,H30=Kontrakter!$B$6,Kontrakter!$C$6,H30=Kontrakter!$B$7,Kontrakter!$C$7,H30=Kontrakter!$B$8,Kontrakter!$C$8,H30=Kontrakter!$B$9,Kontrakter!$C$9,H30=Kontrakter!$B$10,Kontrakter!$C$10,H30=Kontrakter!$B$11,Kontrakter!$C$11)</f>
        <v>Rejlers Elsikkerhet AS</v>
      </c>
      <c r="M30" s="45" cm="1">
        <f t="array" ref="M30">_xlfn.IFS(L30=Kontrakter!$C$3,Kontrakter!$D$3,L30=Kontrakter!$C$2,Kontrakter!$D$2,L30=Kontrakter!$C$4,Kontrakter!$D$4,L30=Kontrakter!$C$5,Kontrakter!$D$5,L30=Kontrakter!$C$6,Kontrakter!$D$6,L30=Kontrakter!$C$7,Kontrakter!$D$7,L30=Kontrakter!$C$8,Kontrakter!$D$8,L30=Kontrakter!$C$9,Kontrakter!$D$9,L30=Kontrakter!$C$10,Kontrakter!$D$10,L30=Kontrakter!$C$11,Kontrakter!$D$11)</f>
        <v>95823000</v>
      </c>
      <c r="N30" s="47" t="str" cm="1">
        <f t="array" ref="N30">_xlfn.IFS(L30=Kontrakter!$C$3,Kontrakter!$E$3,L30=Kontrakter!$C$2,Kontrakter!$E$2,L30=Kontrakter!$C$4,Kontrakter!$E$4,L30=Kontrakter!$C$5,Kontrakter!$E$5,L30=Kontrakter!$C$6,Kontrakter!$E$6,L30=Kontrakter!$C$7,Kontrakter!$E$7,L30=Kontrakter!$C$8,Kontrakter!$E$8,L30=Kontrakter!$C$9,Kontrakter!$E$9,L30=Kontrakter!$C$10,Kontrakter!$E$10,L30=Kontrakter!$C$11,Kontrakter!$E$11)</f>
        <v>tilsyn@elvia.no</v>
      </c>
    </row>
    <row r="31" spans="1:14" s="42" customFormat="1" x14ac:dyDescent="0.3">
      <c r="A31" s="43">
        <v>115</v>
      </c>
      <c r="B31" s="42" t="s">
        <v>10</v>
      </c>
      <c r="C31" s="42" t="s">
        <v>50</v>
      </c>
      <c r="D31" s="42" t="s">
        <v>12</v>
      </c>
      <c r="E31" s="42" t="s">
        <v>13</v>
      </c>
      <c r="F31" s="44" t="s">
        <v>1403</v>
      </c>
      <c r="G31" s="42" t="s">
        <v>10</v>
      </c>
      <c r="H31" s="45" t="s">
        <v>1363</v>
      </c>
      <c r="I31" s="46">
        <v>1</v>
      </c>
      <c r="J31" s="46" t="s">
        <v>10</v>
      </c>
      <c r="K31" s="46" t="s">
        <v>13</v>
      </c>
      <c r="L31" s="45" t="str" cm="1">
        <f t="array" ref="L31">_xlfn.IFS(H31=Kontrakter!$B$3,Kontrakter!$C$3,H31=Kontrakter!$B$2,Kontrakter!$C$2,H31=Kontrakter!$B$4,Kontrakter!$C$4,H31=Kontrakter!$B$5,Kontrakter!$C$5,H31=Kontrakter!$B$6,Kontrakter!$C$6,H31=Kontrakter!$B$7,Kontrakter!$C$7,H31=Kontrakter!$B$8,Kontrakter!$C$8,H31=Kontrakter!$B$9,Kontrakter!$C$9,H31=Kontrakter!$B$10,Kontrakter!$C$10,H31=Kontrakter!$B$11,Kontrakter!$C$11)</f>
        <v>Rejlers Elsikkerhet AS</v>
      </c>
      <c r="M31" s="45" cm="1">
        <f t="array" ref="M31">_xlfn.IFS(L31=Kontrakter!$C$3,Kontrakter!$D$3,L31=Kontrakter!$C$2,Kontrakter!$D$2,L31=Kontrakter!$C$4,Kontrakter!$D$4,L31=Kontrakter!$C$5,Kontrakter!$D$5,L31=Kontrakter!$C$6,Kontrakter!$D$6,L31=Kontrakter!$C$7,Kontrakter!$D$7,L31=Kontrakter!$C$8,Kontrakter!$D$8,L31=Kontrakter!$C$9,Kontrakter!$D$9,L31=Kontrakter!$C$10,Kontrakter!$D$10,L31=Kontrakter!$C$11,Kontrakter!$D$11)</f>
        <v>95823000</v>
      </c>
      <c r="N31" s="47" t="str" cm="1">
        <f t="array" ref="N31">_xlfn.IFS(L31=Kontrakter!$C$3,Kontrakter!$E$3,L31=Kontrakter!$C$2,Kontrakter!$E$2,L31=Kontrakter!$C$4,Kontrakter!$E$4,L31=Kontrakter!$C$5,Kontrakter!$E$5,L31=Kontrakter!$C$6,Kontrakter!$E$6,L31=Kontrakter!$C$7,Kontrakter!$E$7,L31=Kontrakter!$C$8,Kontrakter!$E$8,L31=Kontrakter!$C$9,Kontrakter!$E$9,L31=Kontrakter!$C$10,Kontrakter!$E$10,L31=Kontrakter!$C$11,Kontrakter!$E$11)</f>
        <v>tilsyn@elvia.no</v>
      </c>
    </row>
    <row r="32" spans="1:14" s="42" customFormat="1" x14ac:dyDescent="0.3">
      <c r="A32" s="43">
        <v>116</v>
      </c>
      <c r="B32" s="42" t="s">
        <v>10</v>
      </c>
      <c r="C32" s="42" t="s">
        <v>51</v>
      </c>
      <c r="D32" s="42" t="s">
        <v>12</v>
      </c>
      <c r="E32" s="42" t="s">
        <v>13</v>
      </c>
      <c r="F32" s="44" t="s">
        <v>1403</v>
      </c>
      <c r="G32" s="42" t="s">
        <v>10</v>
      </c>
      <c r="H32" s="45" t="s">
        <v>1363</v>
      </c>
      <c r="I32" s="46">
        <v>1</v>
      </c>
      <c r="J32" s="46" t="s">
        <v>10</v>
      </c>
      <c r="K32" s="46" t="s">
        <v>13</v>
      </c>
      <c r="L32" s="45" t="str" cm="1">
        <f t="array" ref="L32">_xlfn.IFS(H32=Kontrakter!$B$3,Kontrakter!$C$3,H32=Kontrakter!$B$2,Kontrakter!$C$2,H32=Kontrakter!$B$4,Kontrakter!$C$4,H32=Kontrakter!$B$5,Kontrakter!$C$5,H32=Kontrakter!$B$6,Kontrakter!$C$6,H32=Kontrakter!$B$7,Kontrakter!$C$7,H32=Kontrakter!$B$8,Kontrakter!$C$8,H32=Kontrakter!$B$9,Kontrakter!$C$9,H32=Kontrakter!$B$10,Kontrakter!$C$10,H32=Kontrakter!$B$11,Kontrakter!$C$11)</f>
        <v>Rejlers Elsikkerhet AS</v>
      </c>
      <c r="M32" s="45" cm="1">
        <f t="array" ref="M32">_xlfn.IFS(L32=Kontrakter!$C$3,Kontrakter!$D$3,L32=Kontrakter!$C$2,Kontrakter!$D$2,L32=Kontrakter!$C$4,Kontrakter!$D$4,L32=Kontrakter!$C$5,Kontrakter!$D$5,L32=Kontrakter!$C$6,Kontrakter!$D$6,L32=Kontrakter!$C$7,Kontrakter!$D$7,L32=Kontrakter!$C$8,Kontrakter!$D$8,L32=Kontrakter!$C$9,Kontrakter!$D$9,L32=Kontrakter!$C$10,Kontrakter!$D$10,L32=Kontrakter!$C$11,Kontrakter!$D$11)</f>
        <v>95823000</v>
      </c>
      <c r="N32" s="47" t="str" cm="1">
        <f t="array" ref="N32">_xlfn.IFS(L32=Kontrakter!$C$3,Kontrakter!$E$3,L32=Kontrakter!$C$2,Kontrakter!$E$2,L32=Kontrakter!$C$4,Kontrakter!$E$4,L32=Kontrakter!$C$5,Kontrakter!$E$5,L32=Kontrakter!$C$6,Kontrakter!$E$6,L32=Kontrakter!$C$7,Kontrakter!$E$7,L32=Kontrakter!$C$8,Kontrakter!$E$8,L32=Kontrakter!$C$9,Kontrakter!$E$9,L32=Kontrakter!$C$10,Kontrakter!$E$10,L32=Kontrakter!$C$11,Kontrakter!$E$11)</f>
        <v>tilsyn@elvia.no</v>
      </c>
    </row>
    <row r="33" spans="1:14" s="42" customFormat="1" x14ac:dyDescent="0.3">
      <c r="A33" s="43">
        <v>117</v>
      </c>
      <c r="B33" s="42" t="s">
        <v>10</v>
      </c>
      <c r="C33" s="42" t="s">
        <v>52</v>
      </c>
      <c r="D33" s="42" t="s">
        <v>12</v>
      </c>
      <c r="E33" s="42" t="s">
        <v>13</v>
      </c>
      <c r="F33" s="44" t="s">
        <v>1403</v>
      </c>
      <c r="G33" s="42" t="s">
        <v>10</v>
      </c>
      <c r="H33" s="45" t="s">
        <v>1363</v>
      </c>
      <c r="I33" s="46">
        <v>1</v>
      </c>
      <c r="J33" s="46" t="s">
        <v>10</v>
      </c>
      <c r="K33" s="46" t="s">
        <v>13</v>
      </c>
      <c r="L33" s="45" t="str" cm="1">
        <f t="array" ref="L33">_xlfn.IFS(H33=Kontrakter!$B$3,Kontrakter!$C$3,H33=Kontrakter!$B$2,Kontrakter!$C$2,H33=Kontrakter!$B$4,Kontrakter!$C$4,H33=Kontrakter!$B$5,Kontrakter!$C$5,H33=Kontrakter!$B$6,Kontrakter!$C$6,H33=Kontrakter!$B$7,Kontrakter!$C$7,H33=Kontrakter!$B$8,Kontrakter!$C$8,H33=Kontrakter!$B$9,Kontrakter!$C$9,H33=Kontrakter!$B$10,Kontrakter!$C$10,H33=Kontrakter!$B$11,Kontrakter!$C$11)</f>
        <v>Rejlers Elsikkerhet AS</v>
      </c>
      <c r="M33" s="45" cm="1">
        <f t="array" ref="M33">_xlfn.IFS(L33=Kontrakter!$C$3,Kontrakter!$D$3,L33=Kontrakter!$C$2,Kontrakter!$D$2,L33=Kontrakter!$C$4,Kontrakter!$D$4,L33=Kontrakter!$C$5,Kontrakter!$D$5,L33=Kontrakter!$C$6,Kontrakter!$D$6,L33=Kontrakter!$C$7,Kontrakter!$D$7,L33=Kontrakter!$C$8,Kontrakter!$D$8,L33=Kontrakter!$C$9,Kontrakter!$D$9,L33=Kontrakter!$C$10,Kontrakter!$D$10,L33=Kontrakter!$C$11,Kontrakter!$D$11)</f>
        <v>95823000</v>
      </c>
      <c r="N33" s="47" t="str" cm="1">
        <f t="array" ref="N33">_xlfn.IFS(L33=Kontrakter!$C$3,Kontrakter!$E$3,L33=Kontrakter!$C$2,Kontrakter!$E$2,L33=Kontrakter!$C$4,Kontrakter!$E$4,L33=Kontrakter!$C$5,Kontrakter!$E$5,L33=Kontrakter!$C$6,Kontrakter!$E$6,L33=Kontrakter!$C$7,Kontrakter!$E$7,L33=Kontrakter!$C$8,Kontrakter!$E$8,L33=Kontrakter!$C$9,Kontrakter!$E$9,L33=Kontrakter!$C$10,Kontrakter!$E$10,L33=Kontrakter!$C$11,Kontrakter!$E$11)</f>
        <v>tilsyn@elvia.no</v>
      </c>
    </row>
    <row r="34" spans="1:14" s="42" customFormat="1" x14ac:dyDescent="0.3">
      <c r="A34" s="43">
        <v>118</v>
      </c>
      <c r="B34" s="42" t="s">
        <v>10</v>
      </c>
      <c r="C34" s="42" t="s">
        <v>53</v>
      </c>
      <c r="D34" s="42" t="s">
        <v>12</v>
      </c>
      <c r="E34" s="42" t="s">
        <v>13</v>
      </c>
      <c r="F34" s="44" t="s">
        <v>1403</v>
      </c>
      <c r="G34" s="42" t="s">
        <v>10</v>
      </c>
      <c r="H34" s="45" t="s">
        <v>1363</v>
      </c>
      <c r="I34" s="46">
        <v>1</v>
      </c>
      <c r="J34" s="46" t="s">
        <v>10</v>
      </c>
      <c r="K34" s="46" t="s">
        <v>13</v>
      </c>
      <c r="L34" s="45" t="str" cm="1">
        <f t="array" ref="L34">_xlfn.IFS(H34=Kontrakter!$B$3,Kontrakter!$C$3,H34=Kontrakter!$B$2,Kontrakter!$C$2,H34=Kontrakter!$B$4,Kontrakter!$C$4,H34=Kontrakter!$B$5,Kontrakter!$C$5,H34=Kontrakter!$B$6,Kontrakter!$C$6,H34=Kontrakter!$B$7,Kontrakter!$C$7,H34=Kontrakter!$B$8,Kontrakter!$C$8,H34=Kontrakter!$B$9,Kontrakter!$C$9,H34=Kontrakter!$B$10,Kontrakter!$C$10,H34=Kontrakter!$B$11,Kontrakter!$C$11)</f>
        <v>Rejlers Elsikkerhet AS</v>
      </c>
      <c r="M34" s="45" cm="1">
        <f t="array" ref="M34">_xlfn.IFS(L34=Kontrakter!$C$3,Kontrakter!$D$3,L34=Kontrakter!$C$2,Kontrakter!$D$2,L34=Kontrakter!$C$4,Kontrakter!$D$4,L34=Kontrakter!$C$5,Kontrakter!$D$5,L34=Kontrakter!$C$6,Kontrakter!$D$6,L34=Kontrakter!$C$7,Kontrakter!$D$7,L34=Kontrakter!$C$8,Kontrakter!$D$8,L34=Kontrakter!$C$9,Kontrakter!$D$9,L34=Kontrakter!$C$10,Kontrakter!$D$10,L34=Kontrakter!$C$11,Kontrakter!$D$11)</f>
        <v>95823000</v>
      </c>
      <c r="N34" s="47" t="str" cm="1">
        <f t="array" ref="N34">_xlfn.IFS(L34=Kontrakter!$C$3,Kontrakter!$E$3,L34=Kontrakter!$C$2,Kontrakter!$E$2,L34=Kontrakter!$C$4,Kontrakter!$E$4,L34=Kontrakter!$C$5,Kontrakter!$E$5,L34=Kontrakter!$C$6,Kontrakter!$E$6,L34=Kontrakter!$C$7,Kontrakter!$E$7,L34=Kontrakter!$C$8,Kontrakter!$E$8,L34=Kontrakter!$C$9,Kontrakter!$E$9,L34=Kontrakter!$C$10,Kontrakter!$E$10,L34=Kontrakter!$C$11,Kontrakter!$E$11)</f>
        <v>tilsyn@elvia.no</v>
      </c>
    </row>
    <row r="35" spans="1:14" s="42" customFormat="1" x14ac:dyDescent="0.3">
      <c r="A35" s="43">
        <v>119</v>
      </c>
      <c r="B35" s="42" t="s">
        <v>10</v>
      </c>
      <c r="C35" s="42" t="s">
        <v>54</v>
      </c>
      <c r="D35" s="42" t="s">
        <v>12</v>
      </c>
      <c r="E35" s="42" t="s">
        <v>13</v>
      </c>
      <c r="F35" s="44" t="s">
        <v>1403</v>
      </c>
      <c r="G35" s="42" t="s">
        <v>10</v>
      </c>
      <c r="H35" s="45" t="s">
        <v>1363</v>
      </c>
      <c r="I35" s="46">
        <v>1</v>
      </c>
      <c r="J35" s="46" t="s">
        <v>10</v>
      </c>
      <c r="K35" s="46" t="s">
        <v>13</v>
      </c>
      <c r="L35" s="45" t="str" cm="1">
        <f t="array" ref="L35">_xlfn.IFS(H35=Kontrakter!$B$3,Kontrakter!$C$3,H35=Kontrakter!$B$2,Kontrakter!$C$2,H35=Kontrakter!$B$4,Kontrakter!$C$4,H35=Kontrakter!$B$5,Kontrakter!$C$5,H35=Kontrakter!$B$6,Kontrakter!$C$6,H35=Kontrakter!$B$7,Kontrakter!$C$7,H35=Kontrakter!$B$8,Kontrakter!$C$8,H35=Kontrakter!$B$9,Kontrakter!$C$9,H35=Kontrakter!$B$10,Kontrakter!$C$10,H35=Kontrakter!$B$11,Kontrakter!$C$11)</f>
        <v>Rejlers Elsikkerhet AS</v>
      </c>
      <c r="M35" s="45" cm="1">
        <f t="array" ref="M35">_xlfn.IFS(L35=Kontrakter!$C$3,Kontrakter!$D$3,L35=Kontrakter!$C$2,Kontrakter!$D$2,L35=Kontrakter!$C$4,Kontrakter!$D$4,L35=Kontrakter!$C$5,Kontrakter!$D$5,L35=Kontrakter!$C$6,Kontrakter!$D$6,L35=Kontrakter!$C$7,Kontrakter!$D$7,L35=Kontrakter!$C$8,Kontrakter!$D$8,L35=Kontrakter!$C$9,Kontrakter!$D$9,L35=Kontrakter!$C$10,Kontrakter!$D$10,L35=Kontrakter!$C$11,Kontrakter!$D$11)</f>
        <v>95823000</v>
      </c>
      <c r="N35" s="47" t="str" cm="1">
        <f t="array" ref="N35">_xlfn.IFS(L35=Kontrakter!$C$3,Kontrakter!$E$3,L35=Kontrakter!$C$2,Kontrakter!$E$2,L35=Kontrakter!$C$4,Kontrakter!$E$4,L35=Kontrakter!$C$5,Kontrakter!$E$5,L35=Kontrakter!$C$6,Kontrakter!$E$6,L35=Kontrakter!$C$7,Kontrakter!$E$7,L35=Kontrakter!$C$8,Kontrakter!$E$8,L35=Kontrakter!$C$9,Kontrakter!$E$9,L35=Kontrakter!$C$10,Kontrakter!$E$10,L35=Kontrakter!$C$11,Kontrakter!$E$11)</f>
        <v>tilsyn@elvia.no</v>
      </c>
    </row>
    <row r="36" spans="1:14" s="42" customFormat="1" x14ac:dyDescent="0.3">
      <c r="A36" s="43">
        <v>120</v>
      </c>
      <c r="B36" s="42" t="s">
        <v>10</v>
      </c>
      <c r="C36" s="42" t="s">
        <v>55</v>
      </c>
      <c r="D36" s="42" t="s">
        <v>12</v>
      </c>
      <c r="E36" s="42" t="s">
        <v>13</v>
      </c>
      <c r="F36" s="44" t="s">
        <v>1403</v>
      </c>
      <c r="G36" s="42" t="s">
        <v>10</v>
      </c>
      <c r="H36" s="45" t="s">
        <v>1363</v>
      </c>
      <c r="I36" s="46">
        <v>1</v>
      </c>
      <c r="J36" s="46" t="s">
        <v>10</v>
      </c>
      <c r="K36" s="46" t="s">
        <v>13</v>
      </c>
      <c r="L36" s="45" t="str" cm="1">
        <f t="array" ref="L36">_xlfn.IFS(H36=Kontrakter!$B$3,Kontrakter!$C$3,H36=Kontrakter!$B$2,Kontrakter!$C$2,H36=Kontrakter!$B$4,Kontrakter!$C$4,H36=Kontrakter!$B$5,Kontrakter!$C$5,H36=Kontrakter!$B$6,Kontrakter!$C$6,H36=Kontrakter!$B$7,Kontrakter!$C$7,H36=Kontrakter!$B$8,Kontrakter!$C$8,H36=Kontrakter!$B$9,Kontrakter!$C$9,H36=Kontrakter!$B$10,Kontrakter!$C$10,H36=Kontrakter!$B$11,Kontrakter!$C$11)</f>
        <v>Rejlers Elsikkerhet AS</v>
      </c>
      <c r="M36" s="45" cm="1">
        <f t="array" ref="M36">_xlfn.IFS(L36=Kontrakter!$C$3,Kontrakter!$D$3,L36=Kontrakter!$C$2,Kontrakter!$D$2,L36=Kontrakter!$C$4,Kontrakter!$D$4,L36=Kontrakter!$C$5,Kontrakter!$D$5,L36=Kontrakter!$C$6,Kontrakter!$D$6,L36=Kontrakter!$C$7,Kontrakter!$D$7,L36=Kontrakter!$C$8,Kontrakter!$D$8,L36=Kontrakter!$C$9,Kontrakter!$D$9,L36=Kontrakter!$C$10,Kontrakter!$D$10,L36=Kontrakter!$C$11,Kontrakter!$D$11)</f>
        <v>95823000</v>
      </c>
      <c r="N36" s="47" t="str" cm="1">
        <f t="array" ref="N36">_xlfn.IFS(L36=Kontrakter!$C$3,Kontrakter!$E$3,L36=Kontrakter!$C$2,Kontrakter!$E$2,L36=Kontrakter!$C$4,Kontrakter!$E$4,L36=Kontrakter!$C$5,Kontrakter!$E$5,L36=Kontrakter!$C$6,Kontrakter!$E$6,L36=Kontrakter!$C$7,Kontrakter!$E$7,L36=Kontrakter!$C$8,Kontrakter!$E$8,L36=Kontrakter!$C$9,Kontrakter!$E$9,L36=Kontrakter!$C$10,Kontrakter!$E$10,L36=Kontrakter!$C$11,Kontrakter!$E$11)</f>
        <v>tilsyn@elvia.no</v>
      </c>
    </row>
    <row r="37" spans="1:14" s="42" customFormat="1" x14ac:dyDescent="0.3">
      <c r="A37" s="43">
        <v>121</v>
      </c>
      <c r="B37" s="42" t="s">
        <v>10</v>
      </c>
      <c r="C37" s="42" t="s">
        <v>56</v>
      </c>
      <c r="D37" s="42" t="s">
        <v>12</v>
      </c>
      <c r="E37" s="42" t="s">
        <v>13</v>
      </c>
      <c r="F37" s="44" t="s">
        <v>1403</v>
      </c>
      <c r="G37" s="42" t="s">
        <v>10</v>
      </c>
      <c r="H37" s="45" t="s">
        <v>1363</v>
      </c>
      <c r="I37" s="46">
        <v>1</v>
      </c>
      <c r="J37" s="46" t="s">
        <v>10</v>
      </c>
      <c r="K37" s="46" t="s">
        <v>13</v>
      </c>
      <c r="L37" s="45" t="str" cm="1">
        <f t="array" ref="L37">_xlfn.IFS(H37=Kontrakter!$B$3,Kontrakter!$C$3,H37=Kontrakter!$B$2,Kontrakter!$C$2,H37=Kontrakter!$B$4,Kontrakter!$C$4,H37=Kontrakter!$B$5,Kontrakter!$C$5,H37=Kontrakter!$B$6,Kontrakter!$C$6,H37=Kontrakter!$B$7,Kontrakter!$C$7,H37=Kontrakter!$B$8,Kontrakter!$C$8,H37=Kontrakter!$B$9,Kontrakter!$C$9,H37=Kontrakter!$B$10,Kontrakter!$C$10,H37=Kontrakter!$B$11,Kontrakter!$C$11)</f>
        <v>Rejlers Elsikkerhet AS</v>
      </c>
      <c r="M37" s="45" cm="1">
        <f t="array" ref="M37">_xlfn.IFS(L37=Kontrakter!$C$3,Kontrakter!$D$3,L37=Kontrakter!$C$2,Kontrakter!$D$2,L37=Kontrakter!$C$4,Kontrakter!$D$4,L37=Kontrakter!$C$5,Kontrakter!$D$5,L37=Kontrakter!$C$6,Kontrakter!$D$6,L37=Kontrakter!$C$7,Kontrakter!$D$7,L37=Kontrakter!$C$8,Kontrakter!$D$8,L37=Kontrakter!$C$9,Kontrakter!$D$9,L37=Kontrakter!$C$10,Kontrakter!$D$10,L37=Kontrakter!$C$11,Kontrakter!$D$11)</f>
        <v>95823000</v>
      </c>
      <c r="N37" s="47" t="str" cm="1">
        <f t="array" ref="N37">_xlfn.IFS(L37=Kontrakter!$C$3,Kontrakter!$E$3,L37=Kontrakter!$C$2,Kontrakter!$E$2,L37=Kontrakter!$C$4,Kontrakter!$E$4,L37=Kontrakter!$C$5,Kontrakter!$E$5,L37=Kontrakter!$C$6,Kontrakter!$E$6,L37=Kontrakter!$C$7,Kontrakter!$E$7,L37=Kontrakter!$C$8,Kontrakter!$E$8,L37=Kontrakter!$C$9,Kontrakter!$E$9,L37=Kontrakter!$C$10,Kontrakter!$E$10,L37=Kontrakter!$C$11,Kontrakter!$E$11)</f>
        <v>tilsyn@elvia.no</v>
      </c>
    </row>
    <row r="38" spans="1:14" s="42" customFormat="1" x14ac:dyDescent="0.3">
      <c r="A38" s="43">
        <v>122</v>
      </c>
      <c r="B38" s="42" t="s">
        <v>10</v>
      </c>
      <c r="C38" s="42" t="s">
        <v>57</v>
      </c>
      <c r="D38" s="42" t="s">
        <v>12</v>
      </c>
      <c r="E38" s="42" t="s">
        <v>13</v>
      </c>
      <c r="F38" s="44" t="s">
        <v>1403</v>
      </c>
      <c r="G38" s="42" t="s">
        <v>10</v>
      </c>
      <c r="H38" s="45" t="s">
        <v>1363</v>
      </c>
      <c r="I38" s="46">
        <v>1</v>
      </c>
      <c r="J38" s="46" t="s">
        <v>10</v>
      </c>
      <c r="K38" s="46" t="s">
        <v>13</v>
      </c>
      <c r="L38" s="45" t="str" cm="1">
        <f t="array" ref="L38">_xlfn.IFS(H38=Kontrakter!$B$3,Kontrakter!$C$3,H38=Kontrakter!$B$2,Kontrakter!$C$2,H38=Kontrakter!$B$4,Kontrakter!$C$4,H38=Kontrakter!$B$5,Kontrakter!$C$5,H38=Kontrakter!$B$6,Kontrakter!$C$6,H38=Kontrakter!$B$7,Kontrakter!$C$7,H38=Kontrakter!$B$8,Kontrakter!$C$8,H38=Kontrakter!$B$9,Kontrakter!$C$9,H38=Kontrakter!$B$10,Kontrakter!$C$10,H38=Kontrakter!$B$11,Kontrakter!$C$11)</f>
        <v>Rejlers Elsikkerhet AS</v>
      </c>
      <c r="M38" s="45" cm="1">
        <f t="array" ref="M38">_xlfn.IFS(L38=Kontrakter!$C$3,Kontrakter!$D$3,L38=Kontrakter!$C$2,Kontrakter!$D$2,L38=Kontrakter!$C$4,Kontrakter!$D$4,L38=Kontrakter!$C$5,Kontrakter!$D$5,L38=Kontrakter!$C$6,Kontrakter!$D$6,L38=Kontrakter!$C$7,Kontrakter!$D$7,L38=Kontrakter!$C$8,Kontrakter!$D$8,L38=Kontrakter!$C$9,Kontrakter!$D$9,L38=Kontrakter!$C$10,Kontrakter!$D$10,L38=Kontrakter!$C$11,Kontrakter!$D$11)</f>
        <v>95823000</v>
      </c>
      <c r="N38" s="47" t="str" cm="1">
        <f t="array" ref="N38">_xlfn.IFS(L38=Kontrakter!$C$3,Kontrakter!$E$3,L38=Kontrakter!$C$2,Kontrakter!$E$2,L38=Kontrakter!$C$4,Kontrakter!$E$4,L38=Kontrakter!$C$5,Kontrakter!$E$5,L38=Kontrakter!$C$6,Kontrakter!$E$6,L38=Kontrakter!$C$7,Kontrakter!$E$7,L38=Kontrakter!$C$8,Kontrakter!$E$8,L38=Kontrakter!$C$9,Kontrakter!$E$9,L38=Kontrakter!$C$10,Kontrakter!$E$10,L38=Kontrakter!$C$11,Kontrakter!$E$11)</f>
        <v>tilsyn@elvia.no</v>
      </c>
    </row>
    <row r="39" spans="1:14" s="42" customFormat="1" x14ac:dyDescent="0.3">
      <c r="A39" s="43">
        <v>123</v>
      </c>
      <c r="B39" s="42" t="s">
        <v>10</v>
      </c>
      <c r="C39" s="42" t="s">
        <v>58</v>
      </c>
      <c r="D39" s="42" t="s">
        <v>12</v>
      </c>
      <c r="E39" s="42" t="s">
        <v>13</v>
      </c>
      <c r="F39" s="44" t="s">
        <v>1403</v>
      </c>
      <c r="G39" s="42" t="s">
        <v>10</v>
      </c>
      <c r="H39" s="45" t="s">
        <v>1363</v>
      </c>
      <c r="I39" s="46">
        <v>1</v>
      </c>
      <c r="J39" s="46" t="s">
        <v>10</v>
      </c>
      <c r="K39" s="46" t="s">
        <v>13</v>
      </c>
      <c r="L39" s="45" t="str" cm="1">
        <f t="array" ref="L39">_xlfn.IFS(H39=Kontrakter!$B$3,Kontrakter!$C$3,H39=Kontrakter!$B$2,Kontrakter!$C$2,H39=Kontrakter!$B$4,Kontrakter!$C$4,H39=Kontrakter!$B$5,Kontrakter!$C$5,H39=Kontrakter!$B$6,Kontrakter!$C$6,H39=Kontrakter!$B$7,Kontrakter!$C$7,H39=Kontrakter!$B$8,Kontrakter!$C$8,H39=Kontrakter!$B$9,Kontrakter!$C$9,H39=Kontrakter!$B$10,Kontrakter!$C$10,H39=Kontrakter!$B$11,Kontrakter!$C$11)</f>
        <v>Rejlers Elsikkerhet AS</v>
      </c>
      <c r="M39" s="45" cm="1">
        <f t="array" ref="M39">_xlfn.IFS(L39=Kontrakter!$C$3,Kontrakter!$D$3,L39=Kontrakter!$C$2,Kontrakter!$D$2,L39=Kontrakter!$C$4,Kontrakter!$D$4,L39=Kontrakter!$C$5,Kontrakter!$D$5,L39=Kontrakter!$C$6,Kontrakter!$D$6,L39=Kontrakter!$C$7,Kontrakter!$D$7,L39=Kontrakter!$C$8,Kontrakter!$D$8,L39=Kontrakter!$C$9,Kontrakter!$D$9,L39=Kontrakter!$C$10,Kontrakter!$D$10,L39=Kontrakter!$C$11,Kontrakter!$D$11)</f>
        <v>95823000</v>
      </c>
      <c r="N39" s="47" t="str" cm="1">
        <f t="array" ref="N39">_xlfn.IFS(L39=Kontrakter!$C$3,Kontrakter!$E$3,L39=Kontrakter!$C$2,Kontrakter!$E$2,L39=Kontrakter!$C$4,Kontrakter!$E$4,L39=Kontrakter!$C$5,Kontrakter!$E$5,L39=Kontrakter!$C$6,Kontrakter!$E$6,L39=Kontrakter!$C$7,Kontrakter!$E$7,L39=Kontrakter!$C$8,Kontrakter!$E$8,L39=Kontrakter!$C$9,Kontrakter!$E$9,L39=Kontrakter!$C$10,Kontrakter!$E$10,L39=Kontrakter!$C$11,Kontrakter!$E$11)</f>
        <v>tilsyn@elvia.no</v>
      </c>
    </row>
    <row r="40" spans="1:14" s="42" customFormat="1" x14ac:dyDescent="0.3">
      <c r="A40" s="43">
        <v>124</v>
      </c>
      <c r="B40" s="42" t="s">
        <v>10</v>
      </c>
      <c r="C40" s="42" t="s">
        <v>59</v>
      </c>
      <c r="D40" s="42" t="s">
        <v>12</v>
      </c>
      <c r="E40" s="42" t="s">
        <v>13</v>
      </c>
      <c r="F40" s="44" t="s">
        <v>1403</v>
      </c>
      <c r="G40" s="42" t="s">
        <v>10</v>
      </c>
      <c r="H40" s="45" t="s">
        <v>1363</v>
      </c>
      <c r="I40" s="46">
        <v>1</v>
      </c>
      <c r="J40" s="46" t="s">
        <v>10</v>
      </c>
      <c r="K40" s="46" t="s">
        <v>13</v>
      </c>
      <c r="L40" s="45" t="str" cm="1">
        <f t="array" ref="L40">_xlfn.IFS(H40=Kontrakter!$B$3,Kontrakter!$C$3,H40=Kontrakter!$B$2,Kontrakter!$C$2,H40=Kontrakter!$B$4,Kontrakter!$C$4,H40=Kontrakter!$B$5,Kontrakter!$C$5,H40=Kontrakter!$B$6,Kontrakter!$C$6,H40=Kontrakter!$B$7,Kontrakter!$C$7,H40=Kontrakter!$B$8,Kontrakter!$C$8,H40=Kontrakter!$B$9,Kontrakter!$C$9,H40=Kontrakter!$B$10,Kontrakter!$C$10,H40=Kontrakter!$B$11,Kontrakter!$C$11)</f>
        <v>Rejlers Elsikkerhet AS</v>
      </c>
      <c r="M40" s="45" cm="1">
        <f t="array" ref="M40">_xlfn.IFS(L40=Kontrakter!$C$3,Kontrakter!$D$3,L40=Kontrakter!$C$2,Kontrakter!$D$2,L40=Kontrakter!$C$4,Kontrakter!$D$4,L40=Kontrakter!$C$5,Kontrakter!$D$5,L40=Kontrakter!$C$6,Kontrakter!$D$6,L40=Kontrakter!$C$7,Kontrakter!$D$7,L40=Kontrakter!$C$8,Kontrakter!$D$8,L40=Kontrakter!$C$9,Kontrakter!$D$9,L40=Kontrakter!$C$10,Kontrakter!$D$10,L40=Kontrakter!$C$11,Kontrakter!$D$11)</f>
        <v>95823000</v>
      </c>
      <c r="N40" s="47" t="str" cm="1">
        <f t="array" ref="N40">_xlfn.IFS(L40=Kontrakter!$C$3,Kontrakter!$E$3,L40=Kontrakter!$C$2,Kontrakter!$E$2,L40=Kontrakter!$C$4,Kontrakter!$E$4,L40=Kontrakter!$C$5,Kontrakter!$E$5,L40=Kontrakter!$C$6,Kontrakter!$E$6,L40=Kontrakter!$C$7,Kontrakter!$E$7,L40=Kontrakter!$C$8,Kontrakter!$E$8,L40=Kontrakter!$C$9,Kontrakter!$E$9,L40=Kontrakter!$C$10,Kontrakter!$E$10,L40=Kontrakter!$C$11,Kontrakter!$E$11)</f>
        <v>tilsyn@elvia.no</v>
      </c>
    </row>
    <row r="41" spans="1:14" s="42" customFormat="1" x14ac:dyDescent="0.3">
      <c r="A41" s="43">
        <v>125</v>
      </c>
      <c r="B41" s="42" t="s">
        <v>10</v>
      </c>
      <c r="C41" s="42" t="s">
        <v>60</v>
      </c>
      <c r="D41" s="42" t="s">
        <v>12</v>
      </c>
      <c r="E41" s="42" t="s">
        <v>13</v>
      </c>
      <c r="F41" s="44" t="s">
        <v>1403</v>
      </c>
      <c r="G41" s="42" t="s">
        <v>10</v>
      </c>
      <c r="H41" s="45" t="s">
        <v>1363</v>
      </c>
      <c r="I41" s="46">
        <v>1</v>
      </c>
      <c r="J41" s="46" t="s">
        <v>10</v>
      </c>
      <c r="K41" s="46" t="s">
        <v>13</v>
      </c>
      <c r="L41" s="45" t="str" cm="1">
        <f t="array" ref="L41">_xlfn.IFS(H41=Kontrakter!$B$3,Kontrakter!$C$3,H41=Kontrakter!$B$2,Kontrakter!$C$2,H41=Kontrakter!$B$4,Kontrakter!$C$4,H41=Kontrakter!$B$5,Kontrakter!$C$5,H41=Kontrakter!$B$6,Kontrakter!$C$6,H41=Kontrakter!$B$7,Kontrakter!$C$7,H41=Kontrakter!$B$8,Kontrakter!$C$8,H41=Kontrakter!$B$9,Kontrakter!$C$9,H41=Kontrakter!$B$10,Kontrakter!$C$10,H41=Kontrakter!$B$11,Kontrakter!$C$11)</f>
        <v>Rejlers Elsikkerhet AS</v>
      </c>
      <c r="M41" s="45" cm="1">
        <f t="array" ref="M41">_xlfn.IFS(L41=Kontrakter!$C$3,Kontrakter!$D$3,L41=Kontrakter!$C$2,Kontrakter!$D$2,L41=Kontrakter!$C$4,Kontrakter!$D$4,L41=Kontrakter!$C$5,Kontrakter!$D$5,L41=Kontrakter!$C$6,Kontrakter!$D$6,L41=Kontrakter!$C$7,Kontrakter!$D$7,L41=Kontrakter!$C$8,Kontrakter!$D$8,L41=Kontrakter!$C$9,Kontrakter!$D$9,L41=Kontrakter!$C$10,Kontrakter!$D$10,L41=Kontrakter!$C$11,Kontrakter!$D$11)</f>
        <v>95823000</v>
      </c>
      <c r="N41" s="47" t="str" cm="1">
        <f t="array" ref="N41">_xlfn.IFS(L41=Kontrakter!$C$3,Kontrakter!$E$3,L41=Kontrakter!$C$2,Kontrakter!$E$2,L41=Kontrakter!$C$4,Kontrakter!$E$4,L41=Kontrakter!$C$5,Kontrakter!$E$5,L41=Kontrakter!$C$6,Kontrakter!$E$6,L41=Kontrakter!$C$7,Kontrakter!$E$7,L41=Kontrakter!$C$8,Kontrakter!$E$8,L41=Kontrakter!$C$9,Kontrakter!$E$9,L41=Kontrakter!$C$10,Kontrakter!$E$10,L41=Kontrakter!$C$11,Kontrakter!$E$11)</f>
        <v>tilsyn@elvia.no</v>
      </c>
    </row>
    <row r="42" spans="1:14" s="42" customFormat="1" x14ac:dyDescent="0.3">
      <c r="A42" s="43">
        <v>129</v>
      </c>
      <c r="B42" s="42" t="s">
        <v>10</v>
      </c>
      <c r="C42" s="42" t="s">
        <v>61</v>
      </c>
      <c r="D42" s="42" t="s">
        <v>12</v>
      </c>
      <c r="E42" s="42" t="s">
        <v>62</v>
      </c>
      <c r="F42" s="44" t="s">
        <v>1403</v>
      </c>
      <c r="G42" s="42" t="s">
        <v>10</v>
      </c>
      <c r="H42" s="45" t="s">
        <v>1363</v>
      </c>
      <c r="I42" s="46">
        <v>1</v>
      </c>
      <c r="J42" s="46" t="s">
        <v>10</v>
      </c>
      <c r="K42" s="46" t="s">
        <v>62</v>
      </c>
      <c r="L42" s="45" t="str" cm="1">
        <f t="array" ref="L42">_xlfn.IFS(H42=Kontrakter!$B$3,Kontrakter!$C$3,H42=Kontrakter!$B$2,Kontrakter!$C$2,H42=Kontrakter!$B$4,Kontrakter!$C$4,H42=Kontrakter!$B$5,Kontrakter!$C$5,H42=Kontrakter!$B$6,Kontrakter!$C$6,H42=Kontrakter!$B$7,Kontrakter!$C$7,H42=Kontrakter!$B$8,Kontrakter!$C$8,H42=Kontrakter!$B$9,Kontrakter!$C$9,H42=Kontrakter!$B$10,Kontrakter!$C$10,H42=Kontrakter!$B$11,Kontrakter!$C$11)</f>
        <v>Rejlers Elsikkerhet AS</v>
      </c>
      <c r="M42" s="45" cm="1">
        <f t="array" ref="M42">_xlfn.IFS(L42=Kontrakter!$C$3,Kontrakter!$D$3,L42=Kontrakter!$C$2,Kontrakter!$D$2,L42=Kontrakter!$C$4,Kontrakter!$D$4,L42=Kontrakter!$C$5,Kontrakter!$D$5,L42=Kontrakter!$C$6,Kontrakter!$D$6,L42=Kontrakter!$C$7,Kontrakter!$D$7,L42=Kontrakter!$C$8,Kontrakter!$D$8,L42=Kontrakter!$C$9,Kontrakter!$D$9,L42=Kontrakter!$C$10,Kontrakter!$D$10,L42=Kontrakter!$C$11,Kontrakter!$D$11)</f>
        <v>95823000</v>
      </c>
      <c r="N42" s="47" t="str" cm="1">
        <f t="array" ref="N42">_xlfn.IFS(L42=Kontrakter!$C$3,Kontrakter!$E$3,L42=Kontrakter!$C$2,Kontrakter!$E$2,L42=Kontrakter!$C$4,Kontrakter!$E$4,L42=Kontrakter!$C$5,Kontrakter!$E$5,L42=Kontrakter!$C$6,Kontrakter!$E$6,L42=Kontrakter!$C$7,Kontrakter!$E$7,L42=Kontrakter!$C$8,Kontrakter!$E$8,L42=Kontrakter!$C$9,Kontrakter!$E$9,L42=Kontrakter!$C$10,Kontrakter!$E$10,L42=Kontrakter!$C$11,Kontrakter!$E$11)</f>
        <v>tilsyn@elvia.no</v>
      </c>
    </row>
    <row r="43" spans="1:14" s="42" customFormat="1" x14ac:dyDescent="0.3">
      <c r="A43" s="43">
        <v>130</v>
      </c>
      <c r="B43" s="42" t="s">
        <v>10</v>
      </c>
      <c r="C43" s="42" t="s">
        <v>63</v>
      </c>
      <c r="D43" s="42" t="s">
        <v>12</v>
      </c>
      <c r="E43" s="42" t="s">
        <v>62</v>
      </c>
      <c r="F43" s="44" t="s">
        <v>1403</v>
      </c>
      <c r="G43" s="42" t="s">
        <v>10</v>
      </c>
      <c r="H43" s="45" t="s">
        <v>1363</v>
      </c>
      <c r="I43" s="46">
        <v>1</v>
      </c>
      <c r="J43" s="46" t="s">
        <v>10</v>
      </c>
      <c r="K43" s="46" t="s">
        <v>62</v>
      </c>
      <c r="L43" s="45" t="str" cm="1">
        <f t="array" ref="L43">_xlfn.IFS(H43=Kontrakter!$B$3,Kontrakter!$C$3,H43=Kontrakter!$B$2,Kontrakter!$C$2,H43=Kontrakter!$B$4,Kontrakter!$C$4,H43=Kontrakter!$B$5,Kontrakter!$C$5,H43=Kontrakter!$B$6,Kontrakter!$C$6,H43=Kontrakter!$B$7,Kontrakter!$C$7,H43=Kontrakter!$B$8,Kontrakter!$C$8,H43=Kontrakter!$B$9,Kontrakter!$C$9,H43=Kontrakter!$B$10,Kontrakter!$C$10,H43=Kontrakter!$B$11,Kontrakter!$C$11)</f>
        <v>Rejlers Elsikkerhet AS</v>
      </c>
      <c r="M43" s="45" cm="1">
        <f t="array" ref="M43">_xlfn.IFS(L43=Kontrakter!$C$3,Kontrakter!$D$3,L43=Kontrakter!$C$2,Kontrakter!$D$2,L43=Kontrakter!$C$4,Kontrakter!$D$4,L43=Kontrakter!$C$5,Kontrakter!$D$5,L43=Kontrakter!$C$6,Kontrakter!$D$6,L43=Kontrakter!$C$7,Kontrakter!$D$7,L43=Kontrakter!$C$8,Kontrakter!$D$8,L43=Kontrakter!$C$9,Kontrakter!$D$9,L43=Kontrakter!$C$10,Kontrakter!$D$10,L43=Kontrakter!$C$11,Kontrakter!$D$11)</f>
        <v>95823000</v>
      </c>
      <c r="N43" s="47" t="str" cm="1">
        <f t="array" ref="N43">_xlfn.IFS(L43=Kontrakter!$C$3,Kontrakter!$E$3,L43=Kontrakter!$C$2,Kontrakter!$E$2,L43=Kontrakter!$C$4,Kontrakter!$E$4,L43=Kontrakter!$C$5,Kontrakter!$E$5,L43=Kontrakter!$C$6,Kontrakter!$E$6,L43=Kontrakter!$C$7,Kontrakter!$E$7,L43=Kontrakter!$C$8,Kontrakter!$E$8,L43=Kontrakter!$C$9,Kontrakter!$E$9,L43=Kontrakter!$C$10,Kontrakter!$E$10,L43=Kontrakter!$C$11,Kontrakter!$E$11)</f>
        <v>tilsyn@elvia.no</v>
      </c>
    </row>
    <row r="44" spans="1:14" s="42" customFormat="1" x14ac:dyDescent="0.3">
      <c r="A44" s="43">
        <v>131</v>
      </c>
      <c r="B44" s="42" t="s">
        <v>10</v>
      </c>
      <c r="C44" s="42" t="s">
        <v>64</v>
      </c>
      <c r="D44" s="42" t="s">
        <v>12</v>
      </c>
      <c r="E44" s="42" t="s">
        <v>62</v>
      </c>
      <c r="F44" s="44" t="s">
        <v>1403</v>
      </c>
      <c r="G44" s="42" t="s">
        <v>10</v>
      </c>
      <c r="H44" s="45" t="s">
        <v>1363</v>
      </c>
      <c r="I44" s="46">
        <v>1</v>
      </c>
      <c r="J44" s="46" t="s">
        <v>10</v>
      </c>
      <c r="K44" s="46" t="s">
        <v>62</v>
      </c>
      <c r="L44" s="45" t="str" cm="1">
        <f t="array" ref="L44">_xlfn.IFS(H44=Kontrakter!$B$3,Kontrakter!$C$3,H44=Kontrakter!$B$2,Kontrakter!$C$2,H44=Kontrakter!$B$4,Kontrakter!$C$4,H44=Kontrakter!$B$5,Kontrakter!$C$5,H44=Kontrakter!$B$6,Kontrakter!$C$6,H44=Kontrakter!$B$7,Kontrakter!$C$7,H44=Kontrakter!$B$8,Kontrakter!$C$8,H44=Kontrakter!$B$9,Kontrakter!$C$9,H44=Kontrakter!$B$10,Kontrakter!$C$10,H44=Kontrakter!$B$11,Kontrakter!$C$11)</f>
        <v>Rejlers Elsikkerhet AS</v>
      </c>
      <c r="M44" s="45" cm="1">
        <f t="array" ref="M44">_xlfn.IFS(L44=Kontrakter!$C$3,Kontrakter!$D$3,L44=Kontrakter!$C$2,Kontrakter!$D$2,L44=Kontrakter!$C$4,Kontrakter!$D$4,L44=Kontrakter!$C$5,Kontrakter!$D$5,L44=Kontrakter!$C$6,Kontrakter!$D$6,L44=Kontrakter!$C$7,Kontrakter!$D$7,L44=Kontrakter!$C$8,Kontrakter!$D$8,L44=Kontrakter!$C$9,Kontrakter!$D$9,L44=Kontrakter!$C$10,Kontrakter!$D$10,L44=Kontrakter!$C$11,Kontrakter!$D$11)</f>
        <v>95823000</v>
      </c>
      <c r="N44" s="47" t="str" cm="1">
        <f t="array" ref="N44">_xlfn.IFS(L44=Kontrakter!$C$3,Kontrakter!$E$3,L44=Kontrakter!$C$2,Kontrakter!$E$2,L44=Kontrakter!$C$4,Kontrakter!$E$4,L44=Kontrakter!$C$5,Kontrakter!$E$5,L44=Kontrakter!$C$6,Kontrakter!$E$6,L44=Kontrakter!$C$7,Kontrakter!$E$7,L44=Kontrakter!$C$8,Kontrakter!$E$8,L44=Kontrakter!$C$9,Kontrakter!$E$9,L44=Kontrakter!$C$10,Kontrakter!$E$10,L44=Kontrakter!$C$11,Kontrakter!$E$11)</f>
        <v>tilsyn@elvia.no</v>
      </c>
    </row>
    <row r="45" spans="1:14" s="42" customFormat="1" x14ac:dyDescent="0.3">
      <c r="A45" s="43">
        <v>132</v>
      </c>
      <c r="B45" s="42" t="s">
        <v>10</v>
      </c>
      <c r="C45" s="42" t="s">
        <v>65</v>
      </c>
      <c r="D45" s="42" t="s">
        <v>12</v>
      </c>
      <c r="E45" s="42" t="s">
        <v>10</v>
      </c>
      <c r="F45" s="44" t="s">
        <v>1403</v>
      </c>
      <c r="G45" s="42" t="s">
        <v>10</v>
      </c>
      <c r="H45" s="45" t="s">
        <v>1367</v>
      </c>
      <c r="I45" s="46">
        <v>3</v>
      </c>
      <c r="J45" s="46" t="s">
        <v>10</v>
      </c>
      <c r="K45" s="46" t="s">
        <v>10</v>
      </c>
      <c r="L45" s="45" t="str" cm="1">
        <f t="array" ref="L45">_xlfn.IFS(H45=Kontrakter!$B$3,Kontrakter!$C$3,H45=Kontrakter!$B$2,Kontrakter!$C$2,H45=Kontrakter!$B$4,Kontrakter!$C$4,H45=Kontrakter!$B$5,Kontrakter!$C$5,H45=Kontrakter!$B$6,Kontrakter!$C$6,H45=Kontrakter!$B$7,Kontrakter!$C$7,H45=Kontrakter!$B$8,Kontrakter!$C$8,H45=Kontrakter!$B$9,Kontrakter!$C$9,H45=Kontrakter!$B$10,Kontrakter!$C$10,H45=Kontrakter!$B$11,Kontrakter!$C$11)</f>
        <v>Omexom Elsikkerhet AS</v>
      </c>
      <c r="M45" s="45" cm="1">
        <f t="array" ref="M45">_xlfn.IFS(L45=Kontrakter!$C$3,Kontrakter!$D$3,L45=Kontrakter!$C$2,Kontrakter!$D$2,L45=Kontrakter!$C$4,Kontrakter!$D$4,L45=Kontrakter!$C$5,Kontrakter!$D$5,L45=Kontrakter!$C$6,Kontrakter!$D$6,L45=Kontrakter!$C$7,Kontrakter!$D$7,L45=Kontrakter!$C$8,Kontrakter!$D$8,L45=Kontrakter!$C$9,Kontrakter!$D$9,L45=Kontrakter!$C$10,Kontrakter!$D$10,L45=Kontrakter!$C$11,Kontrakter!$D$11)</f>
        <v>23128800</v>
      </c>
      <c r="N45" s="47" t="str" cm="1">
        <f t="array" ref="N45">_xlfn.IFS(L45=Kontrakter!$C$3,Kontrakter!$E$3,L45=Kontrakter!$C$2,Kontrakter!$E$2,L45=Kontrakter!$C$4,Kontrakter!$E$4,L45=Kontrakter!$C$5,Kontrakter!$E$5,L45=Kontrakter!$C$6,Kontrakter!$E$6,L45=Kontrakter!$C$7,Kontrakter!$E$7,L45=Kontrakter!$C$8,Kontrakter!$E$8,L45=Kontrakter!$C$9,Kontrakter!$E$9,L45=Kontrakter!$C$10,Kontrakter!$E$10,L45=Kontrakter!$C$11,Kontrakter!$E$11)</f>
        <v>tilsyn@elvia.no</v>
      </c>
    </row>
    <row r="46" spans="1:14" s="42" customFormat="1" x14ac:dyDescent="0.3">
      <c r="A46" s="43">
        <v>133</v>
      </c>
      <c r="B46" s="42" t="s">
        <v>10</v>
      </c>
      <c r="C46" s="42" t="s">
        <v>66</v>
      </c>
      <c r="D46" s="42" t="s">
        <v>12</v>
      </c>
      <c r="E46" s="42" t="s">
        <v>67</v>
      </c>
      <c r="F46" s="44" t="s">
        <v>1403</v>
      </c>
      <c r="G46" s="42" t="s">
        <v>10</v>
      </c>
      <c r="H46" s="45" t="s">
        <v>1367</v>
      </c>
      <c r="I46" s="46">
        <v>3</v>
      </c>
      <c r="J46" s="46" t="s">
        <v>10</v>
      </c>
      <c r="K46" s="46" t="s">
        <v>67</v>
      </c>
      <c r="L46" s="45" t="str" cm="1">
        <f t="array" ref="L46">_xlfn.IFS(H46=Kontrakter!$B$3,Kontrakter!$C$3,H46=Kontrakter!$B$2,Kontrakter!$C$2,H46=Kontrakter!$B$4,Kontrakter!$C$4,H46=Kontrakter!$B$5,Kontrakter!$C$5,H46=Kontrakter!$B$6,Kontrakter!$C$6,H46=Kontrakter!$B$7,Kontrakter!$C$7,H46=Kontrakter!$B$8,Kontrakter!$C$8,H46=Kontrakter!$B$9,Kontrakter!$C$9,H46=Kontrakter!$B$10,Kontrakter!$C$10,H46=Kontrakter!$B$11,Kontrakter!$C$11)</f>
        <v>Omexom Elsikkerhet AS</v>
      </c>
      <c r="M46" s="45" cm="1">
        <f t="array" ref="M46">_xlfn.IFS(L46=Kontrakter!$C$3,Kontrakter!$D$3,L46=Kontrakter!$C$2,Kontrakter!$D$2,L46=Kontrakter!$C$4,Kontrakter!$D$4,L46=Kontrakter!$C$5,Kontrakter!$D$5,L46=Kontrakter!$C$6,Kontrakter!$D$6,L46=Kontrakter!$C$7,Kontrakter!$D$7,L46=Kontrakter!$C$8,Kontrakter!$D$8,L46=Kontrakter!$C$9,Kontrakter!$D$9,L46=Kontrakter!$C$10,Kontrakter!$D$10,L46=Kontrakter!$C$11,Kontrakter!$D$11)</f>
        <v>23128800</v>
      </c>
      <c r="N46" s="47" t="str" cm="1">
        <f t="array" ref="N46">_xlfn.IFS(L46=Kontrakter!$C$3,Kontrakter!$E$3,L46=Kontrakter!$C$2,Kontrakter!$E$2,L46=Kontrakter!$C$4,Kontrakter!$E$4,L46=Kontrakter!$C$5,Kontrakter!$E$5,L46=Kontrakter!$C$6,Kontrakter!$E$6,L46=Kontrakter!$C$7,Kontrakter!$E$7,L46=Kontrakter!$C$8,Kontrakter!$E$8,L46=Kontrakter!$C$9,Kontrakter!$E$9,L46=Kontrakter!$C$10,Kontrakter!$E$10,L46=Kontrakter!$C$11,Kontrakter!$E$11)</f>
        <v>tilsyn@elvia.no</v>
      </c>
    </row>
    <row r="47" spans="1:14" s="42" customFormat="1" x14ac:dyDescent="0.3">
      <c r="A47" s="43">
        <v>134</v>
      </c>
      <c r="B47" s="42" t="s">
        <v>10</v>
      </c>
      <c r="C47" s="42" t="s">
        <v>68</v>
      </c>
      <c r="D47" s="42" t="s">
        <v>12</v>
      </c>
      <c r="E47" s="42" t="s">
        <v>67</v>
      </c>
      <c r="F47" s="44" t="s">
        <v>1403</v>
      </c>
      <c r="G47" s="42" t="s">
        <v>10</v>
      </c>
      <c r="H47" s="45" t="s">
        <v>1367</v>
      </c>
      <c r="I47" s="46">
        <v>3</v>
      </c>
      <c r="J47" s="46" t="s">
        <v>10</v>
      </c>
      <c r="K47" s="46" t="s">
        <v>67</v>
      </c>
      <c r="L47" s="45" t="str" cm="1">
        <f t="array" ref="L47">_xlfn.IFS(H47=Kontrakter!$B$3,Kontrakter!$C$3,H47=Kontrakter!$B$2,Kontrakter!$C$2,H47=Kontrakter!$B$4,Kontrakter!$C$4,H47=Kontrakter!$B$5,Kontrakter!$C$5,H47=Kontrakter!$B$6,Kontrakter!$C$6,H47=Kontrakter!$B$7,Kontrakter!$C$7,H47=Kontrakter!$B$8,Kontrakter!$C$8,H47=Kontrakter!$B$9,Kontrakter!$C$9,H47=Kontrakter!$B$10,Kontrakter!$C$10,H47=Kontrakter!$B$11,Kontrakter!$C$11)</f>
        <v>Omexom Elsikkerhet AS</v>
      </c>
      <c r="M47" s="45" cm="1">
        <f t="array" ref="M47">_xlfn.IFS(L47=Kontrakter!$C$3,Kontrakter!$D$3,L47=Kontrakter!$C$2,Kontrakter!$D$2,L47=Kontrakter!$C$4,Kontrakter!$D$4,L47=Kontrakter!$C$5,Kontrakter!$D$5,L47=Kontrakter!$C$6,Kontrakter!$D$6,L47=Kontrakter!$C$7,Kontrakter!$D$7,L47=Kontrakter!$C$8,Kontrakter!$D$8,L47=Kontrakter!$C$9,Kontrakter!$D$9,L47=Kontrakter!$C$10,Kontrakter!$D$10,L47=Kontrakter!$C$11,Kontrakter!$D$11)</f>
        <v>23128800</v>
      </c>
      <c r="N47" s="47" t="str" cm="1">
        <f t="array" ref="N47">_xlfn.IFS(L47=Kontrakter!$C$3,Kontrakter!$E$3,L47=Kontrakter!$C$2,Kontrakter!$E$2,L47=Kontrakter!$C$4,Kontrakter!$E$4,L47=Kontrakter!$C$5,Kontrakter!$E$5,L47=Kontrakter!$C$6,Kontrakter!$E$6,L47=Kontrakter!$C$7,Kontrakter!$E$7,L47=Kontrakter!$C$8,Kontrakter!$E$8,L47=Kontrakter!$C$9,Kontrakter!$E$9,L47=Kontrakter!$C$10,Kontrakter!$E$10,L47=Kontrakter!$C$11,Kontrakter!$E$11)</f>
        <v>tilsyn@elvia.no</v>
      </c>
    </row>
    <row r="48" spans="1:14" s="42" customFormat="1" x14ac:dyDescent="0.3">
      <c r="A48" s="43">
        <v>135</v>
      </c>
      <c r="B48" s="42" t="s">
        <v>10</v>
      </c>
      <c r="C48" s="42" t="s">
        <v>69</v>
      </c>
      <c r="D48" s="42" t="s">
        <v>12</v>
      </c>
      <c r="E48" s="42" t="s">
        <v>67</v>
      </c>
      <c r="F48" s="44" t="s">
        <v>1403</v>
      </c>
      <c r="G48" s="42" t="s">
        <v>10</v>
      </c>
      <c r="H48" s="45" t="s">
        <v>1367</v>
      </c>
      <c r="I48" s="46">
        <v>3</v>
      </c>
      <c r="J48" s="46" t="s">
        <v>10</v>
      </c>
      <c r="K48" s="46" t="s">
        <v>67</v>
      </c>
      <c r="L48" s="45" t="str" cm="1">
        <f t="array" ref="L48">_xlfn.IFS(H48=Kontrakter!$B$3,Kontrakter!$C$3,H48=Kontrakter!$B$2,Kontrakter!$C$2,H48=Kontrakter!$B$4,Kontrakter!$C$4,H48=Kontrakter!$B$5,Kontrakter!$C$5,H48=Kontrakter!$B$6,Kontrakter!$C$6,H48=Kontrakter!$B$7,Kontrakter!$C$7,H48=Kontrakter!$B$8,Kontrakter!$C$8,H48=Kontrakter!$B$9,Kontrakter!$C$9,H48=Kontrakter!$B$10,Kontrakter!$C$10,H48=Kontrakter!$B$11,Kontrakter!$C$11)</f>
        <v>Omexom Elsikkerhet AS</v>
      </c>
      <c r="M48" s="45" cm="1">
        <f t="array" ref="M48">_xlfn.IFS(L48=Kontrakter!$C$3,Kontrakter!$D$3,L48=Kontrakter!$C$2,Kontrakter!$D$2,L48=Kontrakter!$C$4,Kontrakter!$D$4,L48=Kontrakter!$C$5,Kontrakter!$D$5,L48=Kontrakter!$C$6,Kontrakter!$D$6,L48=Kontrakter!$C$7,Kontrakter!$D$7,L48=Kontrakter!$C$8,Kontrakter!$D$8,L48=Kontrakter!$C$9,Kontrakter!$D$9,L48=Kontrakter!$C$10,Kontrakter!$D$10,L48=Kontrakter!$C$11,Kontrakter!$D$11)</f>
        <v>23128800</v>
      </c>
      <c r="N48" s="47" t="str" cm="1">
        <f t="array" ref="N48">_xlfn.IFS(L48=Kontrakter!$C$3,Kontrakter!$E$3,L48=Kontrakter!$C$2,Kontrakter!$E$2,L48=Kontrakter!$C$4,Kontrakter!$E$4,L48=Kontrakter!$C$5,Kontrakter!$E$5,L48=Kontrakter!$C$6,Kontrakter!$E$6,L48=Kontrakter!$C$7,Kontrakter!$E$7,L48=Kontrakter!$C$8,Kontrakter!$E$8,L48=Kontrakter!$C$9,Kontrakter!$E$9,L48=Kontrakter!$C$10,Kontrakter!$E$10,L48=Kontrakter!$C$11,Kontrakter!$E$11)</f>
        <v>tilsyn@elvia.no</v>
      </c>
    </row>
    <row r="49" spans="1:14" s="42" customFormat="1" x14ac:dyDescent="0.3">
      <c r="A49" s="43">
        <v>136</v>
      </c>
      <c r="B49" s="42" t="s">
        <v>10</v>
      </c>
      <c r="C49" s="42" t="s">
        <v>70</v>
      </c>
      <c r="D49" s="42" t="s">
        <v>12</v>
      </c>
      <c r="E49" s="42" t="s">
        <v>62</v>
      </c>
      <c r="F49" s="44" t="s">
        <v>1403</v>
      </c>
      <c r="G49" s="42" t="s">
        <v>10</v>
      </c>
      <c r="H49" s="45" t="s">
        <v>1363</v>
      </c>
      <c r="I49" s="46">
        <v>1</v>
      </c>
      <c r="J49" s="46" t="s">
        <v>10</v>
      </c>
      <c r="K49" s="46" t="s">
        <v>62</v>
      </c>
      <c r="L49" s="45" t="str" cm="1">
        <f t="array" ref="L49">_xlfn.IFS(H49=Kontrakter!$B$3,Kontrakter!$C$3,H49=Kontrakter!$B$2,Kontrakter!$C$2,H49=Kontrakter!$B$4,Kontrakter!$C$4,H49=Kontrakter!$B$5,Kontrakter!$C$5,H49=Kontrakter!$B$6,Kontrakter!$C$6,H49=Kontrakter!$B$7,Kontrakter!$C$7,H49=Kontrakter!$B$8,Kontrakter!$C$8,H49=Kontrakter!$B$9,Kontrakter!$C$9,H49=Kontrakter!$B$10,Kontrakter!$C$10,H49=Kontrakter!$B$11,Kontrakter!$C$11)</f>
        <v>Rejlers Elsikkerhet AS</v>
      </c>
      <c r="M49" s="45" cm="1">
        <f t="array" ref="M49">_xlfn.IFS(L49=Kontrakter!$C$3,Kontrakter!$D$3,L49=Kontrakter!$C$2,Kontrakter!$D$2,L49=Kontrakter!$C$4,Kontrakter!$D$4,L49=Kontrakter!$C$5,Kontrakter!$D$5,L49=Kontrakter!$C$6,Kontrakter!$D$6,L49=Kontrakter!$C$7,Kontrakter!$D$7,L49=Kontrakter!$C$8,Kontrakter!$D$8,L49=Kontrakter!$C$9,Kontrakter!$D$9,L49=Kontrakter!$C$10,Kontrakter!$D$10,L49=Kontrakter!$C$11,Kontrakter!$D$11)</f>
        <v>95823000</v>
      </c>
      <c r="N49" s="47" t="str" cm="1">
        <f t="array" ref="N49">_xlfn.IFS(L49=Kontrakter!$C$3,Kontrakter!$E$3,L49=Kontrakter!$C$2,Kontrakter!$E$2,L49=Kontrakter!$C$4,Kontrakter!$E$4,L49=Kontrakter!$C$5,Kontrakter!$E$5,L49=Kontrakter!$C$6,Kontrakter!$E$6,L49=Kontrakter!$C$7,Kontrakter!$E$7,L49=Kontrakter!$C$8,Kontrakter!$E$8,L49=Kontrakter!$C$9,Kontrakter!$E$9,L49=Kontrakter!$C$10,Kontrakter!$E$10,L49=Kontrakter!$C$11,Kontrakter!$E$11)</f>
        <v>tilsyn@elvia.no</v>
      </c>
    </row>
    <row r="50" spans="1:14" s="42" customFormat="1" x14ac:dyDescent="0.3">
      <c r="A50" s="43">
        <v>138</v>
      </c>
      <c r="B50" s="42" t="s">
        <v>10</v>
      </c>
      <c r="C50" s="42" t="s">
        <v>71</v>
      </c>
      <c r="D50" s="42" t="s">
        <v>12</v>
      </c>
      <c r="E50" s="42" t="s">
        <v>72</v>
      </c>
      <c r="F50" s="44" t="s">
        <v>1403</v>
      </c>
      <c r="G50" s="42" t="s">
        <v>10</v>
      </c>
      <c r="H50" s="45" t="s">
        <v>1367</v>
      </c>
      <c r="I50" s="46">
        <v>3</v>
      </c>
      <c r="J50" s="46" t="s">
        <v>10</v>
      </c>
      <c r="K50" s="46" t="s">
        <v>72</v>
      </c>
      <c r="L50" s="45" t="str" cm="1">
        <f t="array" ref="L50">_xlfn.IFS(H50=Kontrakter!$B$3,Kontrakter!$C$3,H50=Kontrakter!$B$2,Kontrakter!$C$2,H50=Kontrakter!$B$4,Kontrakter!$C$4,H50=Kontrakter!$B$5,Kontrakter!$C$5,H50=Kontrakter!$B$6,Kontrakter!$C$6,H50=Kontrakter!$B$7,Kontrakter!$C$7,H50=Kontrakter!$B$8,Kontrakter!$C$8,H50=Kontrakter!$B$9,Kontrakter!$C$9,H50=Kontrakter!$B$10,Kontrakter!$C$10,H50=Kontrakter!$B$11,Kontrakter!$C$11)</f>
        <v>Omexom Elsikkerhet AS</v>
      </c>
      <c r="M50" s="45" cm="1">
        <f t="array" ref="M50">_xlfn.IFS(L50=Kontrakter!$C$3,Kontrakter!$D$3,L50=Kontrakter!$C$2,Kontrakter!$D$2,L50=Kontrakter!$C$4,Kontrakter!$D$4,L50=Kontrakter!$C$5,Kontrakter!$D$5,L50=Kontrakter!$C$6,Kontrakter!$D$6,L50=Kontrakter!$C$7,Kontrakter!$D$7,L50=Kontrakter!$C$8,Kontrakter!$D$8,L50=Kontrakter!$C$9,Kontrakter!$D$9,L50=Kontrakter!$C$10,Kontrakter!$D$10,L50=Kontrakter!$C$11,Kontrakter!$D$11)</f>
        <v>23128800</v>
      </c>
      <c r="N50" s="47" t="str" cm="1">
        <f t="array" ref="N50">_xlfn.IFS(L50=Kontrakter!$C$3,Kontrakter!$E$3,L50=Kontrakter!$C$2,Kontrakter!$E$2,L50=Kontrakter!$C$4,Kontrakter!$E$4,L50=Kontrakter!$C$5,Kontrakter!$E$5,L50=Kontrakter!$C$6,Kontrakter!$E$6,L50=Kontrakter!$C$7,Kontrakter!$E$7,L50=Kontrakter!$C$8,Kontrakter!$E$8,L50=Kontrakter!$C$9,Kontrakter!$E$9,L50=Kontrakter!$C$10,Kontrakter!$E$10,L50=Kontrakter!$C$11,Kontrakter!$E$11)</f>
        <v>tilsyn@elvia.no</v>
      </c>
    </row>
    <row r="51" spans="1:14" s="42" customFormat="1" x14ac:dyDescent="0.3">
      <c r="A51" s="43">
        <v>139</v>
      </c>
      <c r="B51" s="42" t="s">
        <v>10</v>
      </c>
      <c r="C51" s="42" t="s">
        <v>73</v>
      </c>
      <c r="D51" s="42" t="s">
        <v>16</v>
      </c>
      <c r="E51" s="42" t="s">
        <v>72</v>
      </c>
      <c r="F51" s="44" t="s">
        <v>1403</v>
      </c>
      <c r="G51" s="42" t="s">
        <v>10</v>
      </c>
      <c r="H51" s="45" t="s">
        <v>1367</v>
      </c>
      <c r="I51" s="46">
        <v>3</v>
      </c>
      <c r="J51" s="46" t="s">
        <v>10</v>
      </c>
      <c r="K51" s="46" t="s">
        <v>72</v>
      </c>
      <c r="L51" s="45" t="str" cm="1">
        <f t="array" ref="L51">_xlfn.IFS(H51=Kontrakter!$B$3,Kontrakter!$C$3,H51=Kontrakter!$B$2,Kontrakter!$C$2,H51=Kontrakter!$B$4,Kontrakter!$C$4,H51=Kontrakter!$B$5,Kontrakter!$C$5,H51=Kontrakter!$B$6,Kontrakter!$C$6,H51=Kontrakter!$B$7,Kontrakter!$C$7,H51=Kontrakter!$B$8,Kontrakter!$C$8,H51=Kontrakter!$B$9,Kontrakter!$C$9,H51=Kontrakter!$B$10,Kontrakter!$C$10,H51=Kontrakter!$B$11,Kontrakter!$C$11)</f>
        <v>Omexom Elsikkerhet AS</v>
      </c>
      <c r="M51" s="45" cm="1">
        <f t="array" ref="M51">_xlfn.IFS(L51=Kontrakter!$C$3,Kontrakter!$D$3,L51=Kontrakter!$C$2,Kontrakter!$D$2,L51=Kontrakter!$C$4,Kontrakter!$D$4,L51=Kontrakter!$C$5,Kontrakter!$D$5,L51=Kontrakter!$C$6,Kontrakter!$D$6,L51=Kontrakter!$C$7,Kontrakter!$D$7,L51=Kontrakter!$C$8,Kontrakter!$D$8,L51=Kontrakter!$C$9,Kontrakter!$D$9,L51=Kontrakter!$C$10,Kontrakter!$D$10,L51=Kontrakter!$C$11,Kontrakter!$D$11)</f>
        <v>23128800</v>
      </c>
      <c r="N51" s="47" t="str" cm="1">
        <f t="array" ref="N51">_xlfn.IFS(L51=Kontrakter!$C$3,Kontrakter!$E$3,L51=Kontrakter!$C$2,Kontrakter!$E$2,L51=Kontrakter!$C$4,Kontrakter!$E$4,L51=Kontrakter!$C$5,Kontrakter!$E$5,L51=Kontrakter!$C$6,Kontrakter!$E$6,L51=Kontrakter!$C$7,Kontrakter!$E$7,L51=Kontrakter!$C$8,Kontrakter!$E$8,L51=Kontrakter!$C$9,Kontrakter!$E$9,L51=Kontrakter!$C$10,Kontrakter!$E$10,L51=Kontrakter!$C$11,Kontrakter!$E$11)</f>
        <v>tilsyn@elvia.no</v>
      </c>
    </row>
    <row r="52" spans="1:14" s="42" customFormat="1" x14ac:dyDescent="0.3">
      <c r="A52" s="43">
        <v>150</v>
      </c>
      <c r="B52" s="42" t="s">
        <v>10</v>
      </c>
      <c r="C52" s="42" t="s">
        <v>74</v>
      </c>
      <c r="D52" s="42" t="s">
        <v>16</v>
      </c>
      <c r="E52" s="42" t="s">
        <v>67</v>
      </c>
      <c r="F52" s="44" t="s">
        <v>1403</v>
      </c>
      <c r="G52" s="42" t="s">
        <v>10</v>
      </c>
      <c r="H52" s="45" t="s">
        <v>1367</v>
      </c>
      <c r="I52" s="46">
        <v>3</v>
      </c>
      <c r="J52" s="46" t="s">
        <v>10</v>
      </c>
      <c r="K52" s="46" t="s">
        <v>67</v>
      </c>
      <c r="L52" s="45" t="str" cm="1">
        <f t="array" ref="L52">_xlfn.IFS(H52=Kontrakter!$B$3,Kontrakter!$C$3,H52=Kontrakter!$B$2,Kontrakter!$C$2,H52=Kontrakter!$B$4,Kontrakter!$C$4,H52=Kontrakter!$B$5,Kontrakter!$C$5,H52=Kontrakter!$B$6,Kontrakter!$C$6,H52=Kontrakter!$B$7,Kontrakter!$C$7,H52=Kontrakter!$B$8,Kontrakter!$C$8,H52=Kontrakter!$B$9,Kontrakter!$C$9,H52=Kontrakter!$B$10,Kontrakter!$C$10,H52=Kontrakter!$B$11,Kontrakter!$C$11)</f>
        <v>Omexom Elsikkerhet AS</v>
      </c>
      <c r="M52" s="45" cm="1">
        <f t="array" ref="M52">_xlfn.IFS(L52=Kontrakter!$C$3,Kontrakter!$D$3,L52=Kontrakter!$C$2,Kontrakter!$D$2,L52=Kontrakter!$C$4,Kontrakter!$D$4,L52=Kontrakter!$C$5,Kontrakter!$D$5,L52=Kontrakter!$C$6,Kontrakter!$D$6,L52=Kontrakter!$C$7,Kontrakter!$D$7,L52=Kontrakter!$C$8,Kontrakter!$D$8,L52=Kontrakter!$C$9,Kontrakter!$D$9,L52=Kontrakter!$C$10,Kontrakter!$D$10,L52=Kontrakter!$C$11,Kontrakter!$D$11)</f>
        <v>23128800</v>
      </c>
      <c r="N52" s="47" t="str" cm="1">
        <f t="array" ref="N52">_xlfn.IFS(L52=Kontrakter!$C$3,Kontrakter!$E$3,L52=Kontrakter!$C$2,Kontrakter!$E$2,L52=Kontrakter!$C$4,Kontrakter!$E$4,L52=Kontrakter!$C$5,Kontrakter!$E$5,L52=Kontrakter!$C$6,Kontrakter!$E$6,L52=Kontrakter!$C$7,Kontrakter!$E$7,L52=Kontrakter!$C$8,Kontrakter!$E$8,L52=Kontrakter!$C$9,Kontrakter!$E$9,L52=Kontrakter!$C$10,Kontrakter!$E$10,L52=Kontrakter!$C$11,Kontrakter!$E$11)</f>
        <v>tilsyn@elvia.no</v>
      </c>
    </row>
    <row r="53" spans="1:14" s="42" customFormat="1" x14ac:dyDescent="0.3">
      <c r="A53" s="43">
        <v>151</v>
      </c>
      <c r="B53" s="42" t="s">
        <v>10</v>
      </c>
      <c r="C53" s="42" t="s">
        <v>75</v>
      </c>
      <c r="D53" s="42" t="s">
        <v>16</v>
      </c>
      <c r="E53" s="42" t="s">
        <v>13</v>
      </c>
      <c r="F53" s="44" t="s">
        <v>1403</v>
      </c>
      <c r="G53" s="42" t="s">
        <v>10</v>
      </c>
      <c r="H53" s="45" t="s">
        <v>1363</v>
      </c>
      <c r="I53" s="46">
        <v>1</v>
      </c>
      <c r="J53" s="46" t="s">
        <v>10</v>
      </c>
      <c r="K53" s="46" t="s">
        <v>13</v>
      </c>
      <c r="L53" s="45" t="str" cm="1">
        <f t="array" ref="L53">_xlfn.IFS(H53=Kontrakter!$B$3,Kontrakter!$C$3,H53=Kontrakter!$B$2,Kontrakter!$C$2,H53=Kontrakter!$B$4,Kontrakter!$C$4,H53=Kontrakter!$B$5,Kontrakter!$C$5,H53=Kontrakter!$B$6,Kontrakter!$C$6,H53=Kontrakter!$B$7,Kontrakter!$C$7,H53=Kontrakter!$B$8,Kontrakter!$C$8,H53=Kontrakter!$B$9,Kontrakter!$C$9,H53=Kontrakter!$B$10,Kontrakter!$C$10,H53=Kontrakter!$B$11,Kontrakter!$C$11)</f>
        <v>Rejlers Elsikkerhet AS</v>
      </c>
      <c r="M53" s="45" cm="1">
        <f t="array" ref="M53">_xlfn.IFS(L53=Kontrakter!$C$3,Kontrakter!$D$3,L53=Kontrakter!$C$2,Kontrakter!$D$2,L53=Kontrakter!$C$4,Kontrakter!$D$4,L53=Kontrakter!$C$5,Kontrakter!$D$5,L53=Kontrakter!$C$6,Kontrakter!$D$6,L53=Kontrakter!$C$7,Kontrakter!$D$7,L53=Kontrakter!$C$8,Kontrakter!$D$8,L53=Kontrakter!$C$9,Kontrakter!$D$9,L53=Kontrakter!$C$10,Kontrakter!$D$10,L53=Kontrakter!$C$11,Kontrakter!$D$11)</f>
        <v>95823000</v>
      </c>
      <c r="N53" s="47" t="str" cm="1">
        <f t="array" ref="N53">_xlfn.IFS(L53=Kontrakter!$C$3,Kontrakter!$E$3,L53=Kontrakter!$C$2,Kontrakter!$E$2,L53=Kontrakter!$C$4,Kontrakter!$E$4,L53=Kontrakter!$C$5,Kontrakter!$E$5,L53=Kontrakter!$C$6,Kontrakter!$E$6,L53=Kontrakter!$C$7,Kontrakter!$E$7,L53=Kontrakter!$C$8,Kontrakter!$E$8,L53=Kontrakter!$C$9,Kontrakter!$E$9,L53=Kontrakter!$C$10,Kontrakter!$E$10,L53=Kontrakter!$C$11,Kontrakter!$E$11)</f>
        <v>tilsyn@elvia.no</v>
      </c>
    </row>
    <row r="54" spans="1:14" s="42" customFormat="1" x14ac:dyDescent="0.3">
      <c r="A54" s="43">
        <v>152</v>
      </c>
      <c r="B54" s="42" t="s">
        <v>10</v>
      </c>
      <c r="C54" s="42" t="s">
        <v>76</v>
      </c>
      <c r="D54" s="42" t="s">
        <v>16</v>
      </c>
      <c r="E54" s="42" t="s">
        <v>13</v>
      </c>
      <c r="F54" s="44" t="s">
        <v>1403</v>
      </c>
      <c r="G54" s="42" t="s">
        <v>10</v>
      </c>
      <c r="H54" s="45" t="s">
        <v>1363</v>
      </c>
      <c r="I54" s="46">
        <v>1</v>
      </c>
      <c r="J54" s="46" t="s">
        <v>10</v>
      </c>
      <c r="K54" s="46" t="s">
        <v>13</v>
      </c>
      <c r="L54" s="45" t="str" cm="1">
        <f t="array" ref="L54">_xlfn.IFS(H54=Kontrakter!$B$3,Kontrakter!$C$3,H54=Kontrakter!$B$2,Kontrakter!$C$2,H54=Kontrakter!$B$4,Kontrakter!$C$4,H54=Kontrakter!$B$5,Kontrakter!$C$5,H54=Kontrakter!$B$6,Kontrakter!$C$6,H54=Kontrakter!$B$7,Kontrakter!$C$7,H54=Kontrakter!$B$8,Kontrakter!$C$8,H54=Kontrakter!$B$9,Kontrakter!$C$9,H54=Kontrakter!$B$10,Kontrakter!$C$10,H54=Kontrakter!$B$11,Kontrakter!$C$11)</f>
        <v>Rejlers Elsikkerhet AS</v>
      </c>
      <c r="M54" s="45" cm="1">
        <f t="array" ref="M54">_xlfn.IFS(L54=Kontrakter!$C$3,Kontrakter!$D$3,L54=Kontrakter!$C$2,Kontrakter!$D$2,L54=Kontrakter!$C$4,Kontrakter!$D$4,L54=Kontrakter!$C$5,Kontrakter!$D$5,L54=Kontrakter!$C$6,Kontrakter!$D$6,L54=Kontrakter!$C$7,Kontrakter!$D$7,L54=Kontrakter!$C$8,Kontrakter!$D$8,L54=Kontrakter!$C$9,Kontrakter!$D$9,L54=Kontrakter!$C$10,Kontrakter!$D$10,L54=Kontrakter!$C$11,Kontrakter!$D$11)</f>
        <v>95823000</v>
      </c>
      <c r="N54" s="47" t="str" cm="1">
        <f t="array" ref="N54">_xlfn.IFS(L54=Kontrakter!$C$3,Kontrakter!$E$3,L54=Kontrakter!$C$2,Kontrakter!$E$2,L54=Kontrakter!$C$4,Kontrakter!$E$4,L54=Kontrakter!$C$5,Kontrakter!$E$5,L54=Kontrakter!$C$6,Kontrakter!$E$6,L54=Kontrakter!$C$7,Kontrakter!$E$7,L54=Kontrakter!$C$8,Kontrakter!$E$8,L54=Kontrakter!$C$9,Kontrakter!$E$9,L54=Kontrakter!$C$10,Kontrakter!$E$10,L54=Kontrakter!$C$11,Kontrakter!$E$11)</f>
        <v>tilsyn@elvia.no</v>
      </c>
    </row>
    <row r="55" spans="1:14" s="42" customFormat="1" x14ac:dyDescent="0.3">
      <c r="A55" s="43">
        <v>153</v>
      </c>
      <c r="B55" s="42" t="s">
        <v>10</v>
      </c>
      <c r="C55" s="42" t="s">
        <v>77</v>
      </c>
      <c r="D55" s="42" t="s">
        <v>16</v>
      </c>
      <c r="E55" s="42" t="s">
        <v>13</v>
      </c>
      <c r="F55" s="44" t="s">
        <v>1403</v>
      </c>
      <c r="G55" s="42" t="s">
        <v>10</v>
      </c>
      <c r="H55" s="45" t="s">
        <v>1363</v>
      </c>
      <c r="I55" s="46">
        <v>1</v>
      </c>
      <c r="J55" s="46" t="s">
        <v>10</v>
      </c>
      <c r="K55" s="46" t="s">
        <v>13</v>
      </c>
      <c r="L55" s="45" t="str" cm="1">
        <f t="array" ref="L55">_xlfn.IFS(H55=Kontrakter!$B$3,Kontrakter!$C$3,H55=Kontrakter!$B$2,Kontrakter!$C$2,H55=Kontrakter!$B$4,Kontrakter!$C$4,H55=Kontrakter!$B$5,Kontrakter!$C$5,H55=Kontrakter!$B$6,Kontrakter!$C$6,H55=Kontrakter!$B$7,Kontrakter!$C$7,H55=Kontrakter!$B$8,Kontrakter!$C$8,H55=Kontrakter!$B$9,Kontrakter!$C$9,H55=Kontrakter!$B$10,Kontrakter!$C$10,H55=Kontrakter!$B$11,Kontrakter!$C$11)</f>
        <v>Rejlers Elsikkerhet AS</v>
      </c>
      <c r="M55" s="45" cm="1">
        <f t="array" ref="M55">_xlfn.IFS(L55=Kontrakter!$C$3,Kontrakter!$D$3,L55=Kontrakter!$C$2,Kontrakter!$D$2,L55=Kontrakter!$C$4,Kontrakter!$D$4,L55=Kontrakter!$C$5,Kontrakter!$D$5,L55=Kontrakter!$C$6,Kontrakter!$D$6,L55=Kontrakter!$C$7,Kontrakter!$D$7,L55=Kontrakter!$C$8,Kontrakter!$D$8,L55=Kontrakter!$C$9,Kontrakter!$D$9,L55=Kontrakter!$C$10,Kontrakter!$D$10,L55=Kontrakter!$C$11,Kontrakter!$D$11)</f>
        <v>95823000</v>
      </c>
      <c r="N55" s="47" t="str" cm="1">
        <f t="array" ref="N55">_xlfn.IFS(L55=Kontrakter!$C$3,Kontrakter!$E$3,L55=Kontrakter!$C$2,Kontrakter!$E$2,L55=Kontrakter!$C$4,Kontrakter!$E$4,L55=Kontrakter!$C$5,Kontrakter!$E$5,L55=Kontrakter!$C$6,Kontrakter!$E$6,L55=Kontrakter!$C$7,Kontrakter!$E$7,L55=Kontrakter!$C$8,Kontrakter!$E$8,L55=Kontrakter!$C$9,Kontrakter!$E$9,L55=Kontrakter!$C$10,Kontrakter!$E$10,L55=Kontrakter!$C$11,Kontrakter!$E$11)</f>
        <v>tilsyn@elvia.no</v>
      </c>
    </row>
    <row r="56" spans="1:14" s="42" customFormat="1" x14ac:dyDescent="0.3">
      <c r="A56" s="43">
        <v>154</v>
      </c>
      <c r="B56" s="42" t="s">
        <v>10</v>
      </c>
      <c r="C56" s="42" t="s">
        <v>78</v>
      </c>
      <c r="D56" s="42" t="s">
        <v>16</v>
      </c>
      <c r="E56" s="42" t="s">
        <v>13</v>
      </c>
      <c r="F56" s="44" t="s">
        <v>1403</v>
      </c>
      <c r="G56" s="42" t="s">
        <v>10</v>
      </c>
      <c r="H56" s="45" t="s">
        <v>1363</v>
      </c>
      <c r="I56" s="46">
        <v>1</v>
      </c>
      <c r="J56" s="46" t="s">
        <v>10</v>
      </c>
      <c r="K56" s="46" t="s">
        <v>13</v>
      </c>
      <c r="L56" s="45" t="str" cm="1">
        <f t="array" ref="L56">_xlfn.IFS(H56=Kontrakter!$B$3,Kontrakter!$C$3,H56=Kontrakter!$B$2,Kontrakter!$C$2,H56=Kontrakter!$B$4,Kontrakter!$C$4,H56=Kontrakter!$B$5,Kontrakter!$C$5,H56=Kontrakter!$B$6,Kontrakter!$C$6,H56=Kontrakter!$B$7,Kontrakter!$C$7,H56=Kontrakter!$B$8,Kontrakter!$C$8,H56=Kontrakter!$B$9,Kontrakter!$C$9,H56=Kontrakter!$B$10,Kontrakter!$C$10,H56=Kontrakter!$B$11,Kontrakter!$C$11)</f>
        <v>Rejlers Elsikkerhet AS</v>
      </c>
      <c r="M56" s="45" cm="1">
        <f t="array" ref="M56">_xlfn.IFS(L56=Kontrakter!$C$3,Kontrakter!$D$3,L56=Kontrakter!$C$2,Kontrakter!$D$2,L56=Kontrakter!$C$4,Kontrakter!$D$4,L56=Kontrakter!$C$5,Kontrakter!$D$5,L56=Kontrakter!$C$6,Kontrakter!$D$6,L56=Kontrakter!$C$7,Kontrakter!$D$7,L56=Kontrakter!$C$8,Kontrakter!$D$8,L56=Kontrakter!$C$9,Kontrakter!$D$9,L56=Kontrakter!$C$10,Kontrakter!$D$10,L56=Kontrakter!$C$11,Kontrakter!$D$11)</f>
        <v>95823000</v>
      </c>
      <c r="N56" s="47" t="str" cm="1">
        <f t="array" ref="N56">_xlfn.IFS(L56=Kontrakter!$C$3,Kontrakter!$E$3,L56=Kontrakter!$C$2,Kontrakter!$E$2,L56=Kontrakter!$C$4,Kontrakter!$E$4,L56=Kontrakter!$C$5,Kontrakter!$E$5,L56=Kontrakter!$C$6,Kontrakter!$E$6,L56=Kontrakter!$C$7,Kontrakter!$E$7,L56=Kontrakter!$C$8,Kontrakter!$E$8,L56=Kontrakter!$C$9,Kontrakter!$E$9,L56=Kontrakter!$C$10,Kontrakter!$E$10,L56=Kontrakter!$C$11,Kontrakter!$E$11)</f>
        <v>tilsyn@elvia.no</v>
      </c>
    </row>
    <row r="57" spans="1:14" s="42" customFormat="1" x14ac:dyDescent="0.3">
      <c r="A57" s="43">
        <v>155</v>
      </c>
      <c r="B57" s="42" t="s">
        <v>10</v>
      </c>
      <c r="C57" s="42" t="s">
        <v>79</v>
      </c>
      <c r="D57" s="42" t="s">
        <v>16</v>
      </c>
      <c r="E57" s="42" t="s">
        <v>13</v>
      </c>
      <c r="F57" s="44" t="s">
        <v>1403</v>
      </c>
      <c r="G57" s="42" t="s">
        <v>10</v>
      </c>
      <c r="H57" s="45" t="s">
        <v>1363</v>
      </c>
      <c r="I57" s="46">
        <v>1</v>
      </c>
      <c r="J57" s="46" t="s">
        <v>10</v>
      </c>
      <c r="K57" s="46" t="s">
        <v>13</v>
      </c>
      <c r="L57" s="45" t="str" cm="1">
        <f t="array" ref="L57">_xlfn.IFS(H57=Kontrakter!$B$3,Kontrakter!$C$3,H57=Kontrakter!$B$2,Kontrakter!$C$2,H57=Kontrakter!$B$4,Kontrakter!$C$4,H57=Kontrakter!$B$5,Kontrakter!$C$5,H57=Kontrakter!$B$6,Kontrakter!$C$6,H57=Kontrakter!$B$7,Kontrakter!$C$7,H57=Kontrakter!$B$8,Kontrakter!$C$8,H57=Kontrakter!$B$9,Kontrakter!$C$9,H57=Kontrakter!$B$10,Kontrakter!$C$10,H57=Kontrakter!$B$11,Kontrakter!$C$11)</f>
        <v>Rejlers Elsikkerhet AS</v>
      </c>
      <c r="M57" s="45" cm="1">
        <f t="array" ref="M57">_xlfn.IFS(L57=Kontrakter!$C$3,Kontrakter!$D$3,L57=Kontrakter!$C$2,Kontrakter!$D$2,L57=Kontrakter!$C$4,Kontrakter!$D$4,L57=Kontrakter!$C$5,Kontrakter!$D$5,L57=Kontrakter!$C$6,Kontrakter!$D$6,L57=Kontrakter!$C$7,Kontrakter!$D$7,L57=Kontrakter!$C$8,Kontrakter!$D$8,L57=Kontrakter!$C$9,Kontrakter!$D$9,L57=Kontrakter!$C$10,Kontrakter!$D$10,L57=Kontrakter!$C$11,Kontrakter!$D$11)</f>
        <v>95823000</v>
      </c>
      <c r="N57" s="47" t="str" cm="1">
        <f t="array" ref="N57">_xlfn.IFS(L57=Kontrakter!$C$3,Kontrakter!$E$3,L57=Kontrakter!$C$2,Kontrakter!$E$2,L57=Kontrakter!$C$4,Kontrakter!$E$4,L57=Kontrakter!$C$5,Kontrakter!$E$5,L57=Kontrakter!$C$6,Kontrakter!$E$6,L57=Kontrakter!$C$7,Kontrakter!$E$7,L57=Kontrakter!$C$8,Kontrakter!$E$8,L57=Kontrakter!$C$9,Kontrakter!$E$9,L57=Kontrakter!$C$10,Kontrakter!$E$10,L57=Kontrakter!$C$11,Kontrakter!$E$11)</f>
        <v>tilsyn@elvia.no</v>
      </c>
    </row>
    <row r="58" spans="1:14" s="42" customFormat="1" x14ac:dyDescent="0.3">
      <c r="A58" s="43">
        <v>157</v>
      </c>
      <c r="B58" s="42" t="s">
        <v>10</v>
      </c>
      <c r="C58" s="42" t="s">
        <v>80</v>
      </c>
      <c r="D58" s="42" t="s">
        <v>16</v>
      </c>
      <c r="E58" s="42" t="s">
        <v>13</v>
      </c>
      <c r="F58" s="44" t="s">
        <v>1403</v>
      </c>
      <c r="G58" s="42" t="s">
        <v>10</v>
      </c>
      <c r="H58" s="45" t="s">
        <v>1363</v>
      </c>
      <c r="I58" s="46">
        <v>1</v>
      </c>
      <c r="J58" s="46" t="s">
        <v>10</v>
      </c>
      <c r="K58" s="46" t="s">
        <v>13</v>
      </c>
      <c r="L58" s="45" t="str" cm="1">
        <f t="array" ref="L58">_xlfn.IFS(H58=Kontrakter!$B$3,Kontrakter!$C$3,H58=Kontrakter!$B$2,Kontrakter!$C$2,H58=Kontrakter!$B$4,Kontrakter!$C$4,H58=Kontrakter!$B$5,Kontrakter!$C$5,H58=Kontrakter!$B$6,Kontrakter!$C$6,H58=Kontrakter!$B$7,Kontrakter!$C$7,H58=Kontrakter!$B$8,Kontrakter!$C$8,H58=Kontrakter!$B$9,Kontrakter!$C$9,H58=Kontrakter!$B$10,Kontrakter!$C$10,H58=Kontrakter!$B$11,Kontrakter!$C$11)</f>
        <v>Rejlers Elsikkerhet AS</v>
      </c>
      <c r="M58" s="45" cm="1">
        <f t="array" ref="M58">_xlfn.IFS(L58=Kontrakter!$C$3,Kontrakter!$D$3,L58=Kontrakter!$C$2,Kontrakter!$D$2,L58=Kontrakter!$C$4,Kontrakter!$D$4,L58=Kontrakter!$C$5,Kontrakter!$D$5,L58=Kontrakter!$C$6,Kontrakter!$D$6,L58=Kontrakter!$C$7,Kontrakter!$D$7,L58=Kontrakter!$C$8,Kontrakter!$D$8,L58=Kontrakter!$C$9,Kontrakter!$D$9,L58=Kontrakter!$C$10,Kontrakter!$D$10,L58=Kontrakter!$C$11,Kontrakter!$D$11)</f>
        <v>95823000</v>
      </c>
      <c r="N58" s="47" t="str" cm="1">
        <f t="array" ref="N58">_xlfn.IFS(L58=Kontrakter!$C$3,Kontrakter!$E$3,L58=Kontrakter!$C$2,Kontrakter!$E$2,L58=Kontrakter!$C$4,Kontrakter!$E$4,L58=Kontrakter!$C$5,Kontrakter!$E$5,L58=Kontrakter!$C$6,Kontrakter!$E$6,L58=Kontrakter!$C$7,Kontrakter!$E$7,L58=Kontrakter!$C$8,Kontrakter!$E$8,L58=Kontrakter!$C$9,Kontrakter!$E$9,L58=Kontrakter!$C$10,Kontrakter!$E$10,L58=Kontrakter!$C$11,Kontrakter!$E$11)</f>
        <v>tilsyn@elvia.no</v>
      </c>
    </row>
    <row r="59" spans="1:14" s="42" customFormat="1" x14ac:dyDescent="0.3">
      <c r="A59" s="43">
        <v>158</v>
      </c>
      <c r="B59" s="42" t="s">
        <v>10</v>
      </c>
      <c r="C59" s="42" t="s">
        <v>81</v>
      </c>
      <c r="D59" s="42" t="s">
        <v>16</v>
      </c>
      <c r="E59" s="42" t="s">
        <v>13</v>
      </c>
      <c r="F59" s="44" t="s">
        <v>1403</v>
      </c>
      <c r="G59" s="42" t="s">
        <v>10</v>
      </c>
      <c r="H59" s="45" t="s">
        <v>1363</v>
      </c>
      <c r="I59" s="46">
        <v>1</v>
      </c>
      <c r="J59" s="46" t="s">
        <v>10</v>
      </c>
      <c r="K59" s="46" t="s">
        <v>13</v>
      </c>
      <c r="L59" s="45" t="str" cm="1">
        <f t="array" ref="L59">_xlfn.IFS(H59=Kontrakter!$B$3,Kontrakter!$C$3,H59=Kontrakter!$B$2,Kontrakter!$C$2,H59=Kontrakter!$B$4,Kontrakter!$C$4,H59=Kontrakter!$B$5,Kontrakter!$C$5,H59=Kontrakter!$B$6,Kontrakter!$C$6,H59=Kontrakter!$B$7,Kontrakter!$C$7,H59=Kontrakter!$B$8,Kontrakter!$C$8,H59=Kontrakter!$B$9,Kontrakter!$C$9,H59=Kontrakter!$B$10,Kontrakter!$C$10,H59=Kontrakter!$B$11,Kontrakter!$C$11)</f>
        <v>Rejlers Elsikkerhet AS</v>
      </c>
      <c r="M59" s="45" cm="1">
        <f t="array" ref="M59">_xlfn.IFS(L59=Kontrakter!$C$3,Kontrakter!$D$3,L59=Kontrakter!$C$2,Kontrakter!$D$2,L59=Kontrakter!$C$4,Kontrakter!$D$4,L59=Kontrakter!$C$5,Kontrakter!$D$5,L59=Kontrakter!$C$6,Kontrakter!$D$6,L59=Kontrakter!$C$7,Kontrakter!$D$7,L59=Kontrakter!$C$8,Kontrakter!$D$8,L59=Kontrakter!$C$9,Kontrakter!$D$9,L59=Kontrakter!$C$10,Kontrakter!$D$10,L59=Kontrakter!$C$11,Kontrakter!$D$11)</f>
        <v>95823000</v>
      </c>
      <c r="N59" s="47" t="str" cm="1">
        <f t="array" ref="N59">_xlfn.IFS(L59=Kontrakter!$C$3,Kontrakter!$E$3,L59=Kontrakter!$C$2,Kontrakter!$E$2,L59=Kontrakter!$C$4,Kontrakter!$E$4,L59=Kontrakter!$C$5,Kontrakter!$E$5,L59=Kontrakter!$C$6,Kontrakter!$E$6,L59=Kontrakter!$C$7,Kontrakter!$E$7,L59=Kontrakter!$C$8,Kontrakter!$E$8,L59=Kontrakter!$C$9,Kontrakter!$E$9,L59=Kontrakter!$C$10,Kontrakter!$E$10,L59=Kontrakter!$C$11,Kontrakter!$E$11)</f>
        <v>tilsyn@elvia.no</v>
      </c>
    </row>
    <row r="60" spans="1:14" s="42" customFormat="1" x14ac:dyDescent="0.3">
      <c r="A60" s="43">
        <v>159</v>
      </c>
      <c r="B60" s="42" t="s">
        <v>10</v>
      </c>
      <c r="C60" s="42" t="s">
        <v>82</v>
      </c>
      <c r="D60" s="42" t="s">
        <v>16</v>
      </c>
      <c r="E60" s="42" t="s">
        <v>13</v>
      </c>
      <c r="F60" s="44" t="s">
        <v>1403</v>
      </c>
      <c r="G60" s="42" t="s">
        <v>10</v>
      </c>
      <c r="H60" s="45" t="s">
        <v>1363</v>
      </c>
      <c r="I60" s="46">
        <v>1</v>
      </c>
      <c r="J60" s="46" t="s">
        <v>10</v>
      </c>
      <c r="K60" s="46" t="s">
        <v>13</v>
      </c>
      <c r="L60" s="45" t="str" cm="1">
        <f t="array" ref="L60">_xlfn.IFS(H60=Kontrakter!$B$3,Kontrakter!$C$3,H60=Kontrakter!$B$2,Kontrakter!$C$2,H60=Kontrakter!$B$4,Kontrakter!$C$4,H60=Kontrakter!$B$5,Kontrakter!$C$5,H60=Kontrakter!$B$6,Kontrakter!$C$6,H60=Kontrakter!$B$7,Kontrakter!$C$7,H60=Kontrakter!$B$8,Kontrakter!$C$8,H60=Kontrakter!$B$9,Kontrakter!$C$9,H60=Kontrakter!$B$10,Kontrakter!$C$10,H60=Kontrakter!$B$11,Kontrakter!$C$11)</f>
        <v>Rejlers Elsikkerhet AS</v>
      </c>
      <c r="M60" s="45" cm="1">
        <f t="array" ref="M60">_xlfn.IFS(L60=Kontrakter!$C$3,Kontrakter!$D$3,L60=Kontrakter!$C$2,Kontrakter!$D$2,L60=Kontrakter!$C$4,Kontrakter!$D$4,L60=Kontrakter!$C$5,Kontrakter!$D$5,L60=Kontrakter!$C$6,Kontrakter!$D$6,L60=Kontrakter!$C$7,Kontrakter!$D$7,L60=Kontrakter!$C$8,Kontrakter!$D$8,L60=Kontrakter!$C$9,Kontrakter!$D$9,L60=Kontrakter!$C$10,Kontrakter!$D$10,L60=Kontrakter!$C$11,Kontrakter!$D$11)</f>
        <v>95823000</v>
      </c>
      <c r="N60" s="47" t="str" cm="1">
        <f t="array" ref="N60">_xlfn.IFS(L60=Kontrakter!$C$3,Kontrakter!$E$3,L60=Kontrakter!$C$2,Kontrakter!$E$2,L60=Kontrakter!$C$4,Kontrakter!$E$4,L60=Kontrakter!$C$5,Kontrakter!$E$5,L60=Kontrakter!$C$6,Kontrakter!$E$6,L60=Kontrakter!$C$7,Kontrakter!$E$7,L60=Kontrakter!$C$8,Kontrakter!$E$8,L60=Kontrakter!$C$9,Kontrakter!$E$9,L60=Kontrakter!$C$10,Kontrakter!$E$10,L60=Kontrakter!$C$11,Kontrakter!$E$11)</f>
        <v>tilsyn@elvia.no</v>
      </c>
    </row>
    <row r="61" spans="1:14" s="42" customFormat="1" x14ac:dyDescent="0.3">
      <c r="A61" s="43">
        <v>160</v>
      </c>
      <c r="B61" s="42" t="s">
        <v>10</v>
      </c>
      <c r="C61" s="42" t="s">
        <v>83</v>
      </c>
      <c r="D61" s="42" t="s">
        <v>16</v>
      </c>
      <c r="E61" s="42" t="s">
        <v>13</v>
      </c>
      <c r="F61" s="44" t="s">
        <v>1403</v>
      </c>
      <c r="G61" s="42" t="s">
        <v>10</v>
      </c>
      <c r="H61" s="45" t="s">
        <v>1363</v>
      </c>
      <c r="I61" s="46">
        <v>1</v>
      </c>
      <c r="J61" s="46" t="s">
        <v>10</v>
      </c>
      <c r="K61" s="46" t="s">
        <v>13</v>
      </c>
      <c r="L61" s="45" t="str" cm="1">
        <f t="array" ref="L61">_xlfn.IFS(H61=Kontrakter!$B$3,Kontrakter!$C$3,H61=Kontrakter!$B$2,Kontrakter!$C$2,H61=Kontrakter!$B$4,Kontrakter!$C$4,H61=Kontrakter!$B$5,Kontrakter!$C$5,H61=Kontrakter!$B$6,Kontrakter!$C$6,H61=Kontrakter!$B$7,Kontrakter!$C$7,H61=Kontrakter!$B$8,Kontrakter!$C$8,H61=Kontrakter!$B$9,Kontrakter!$C$9,H61=Kontrakter!$B$10,Kontrakter!$C$10,H61=Kontrakter!$B$11,Kontrakter!$C$11)</f>
        <v>Rejlers Elsikkerhet AS</v>
      </c>
      <c r="M61" s="45" cm="1">
        <f t="array" ref="M61">_xlfn.IFS(L61=Kontrakter!$C$3,Kontrakter!$D$3,L61=Kontrakter!$C$2,Kontrakter!$D$2,L61=Kontrakter!$C$4,Kontrakter!$D$4,L61=Kontrakter!$C$5,Kontrakter!$D$5,L61=Kontrakter!$C$6,Kontrakter!$D$6,L61=Kontrakter!$C$7,Kontrakter!$D$7,L61=Kontrakter!$C$8,Kontrakter!$D$8,L61=Kontrakter!$C$9,Kontrakter!$D$9,L61=Kontrakter!$C$10,Kontrakter!$D$10,L61=Kontrakter!$C$11,Kontrakter!$D$11)</f>
        <v>95823000</v>
      </c>
      <c r="N61" s="47" t="str" cm="1">
        <f t="array" ref="N61">_xlfn.IFS(L61=Kontrakter!$C$3,Kontrakter!$E$3,L61=Kontrakter!$C$2,Kontrakter!$E$2,L61=Kontrakter!$C$4,Kontrakter!$E$4,L61=Kontrakter!$C$5,Kontrakter!$E$5,L61=Kontrakter!$C$6,Kontrakter!$E$6,L61=Kontrakter!$C$7,Kontrakter!$E$7,L61=Kontrakter!$C$8,Kontrakter!$E$8,L61=Kontrakter!$C$9,Kontrakter!$E$9,L61=Kontrakter!$C$10,Kontrakter!$E$10,L61=Kontrakter!$C$11,Kontrakter!$E$11)</f>
        <v>tilsyn@elvia.no</v>
      </c>
    </row>
    <row r="62" spans="1:14" s="42" customFormat="1" x14ac:dyDescent="0.3">
      <c r="A62" s="43">
        <v>161</v>
      </c>
      <c r="B62" s="42" t="s">
        <v>10</v>
      </c>
      <c r="C62" s="42" t="s">
        <v>84</v>
      </c>
      <c r="D62" s="42" t="s">
        <v>16</v>
      </c>
      <c r="E62" s="42" t="s">
        <v>13</v>
      </c>
      <c r="F62" s="44" t="s">
        <v>1403</v>
      </c>
      <c r="G62" s="42" t="s">
        <v>10</v>
      </c>
      <c r="H62" s="45" t="s">
        <v>1363</v>
      </c>
      <c r="I62" s="46">
        <v>1</v>
      </c>
      <c r="J62" s="46" t="s">
        <v>10</v>
      </c>
      <c r="K62" s="46" t="s">
        <v>13</v>
      </c>
      <c r="L62" s="45" t="str" cm="1">
        <f t="array" ref="L62">_xlfn.IFS(H62=Kontrakter!$B$3,Kontrakter!$C$3,H62=Kontrakter!$B$2,Kontrakter!$C$2,H62=Kontrakter!$B$4,Kontrakter!$C$4,H62=Kontrakter!$B$5,Kontrakter!$C$5,H62=Kontrakter!$B$6,Kontrakter!$C$6,H62=Kontrakter!$B$7,Kontrakter!$C$7,H62=Kontrakter!$B$8,Kontrakter!$C$8,H62=Kontrakter!$B$9,Kontrakter!$C$9,H62=Kontrakter!$B$10,Kontrakter!$C$10,H62=Kontrakter!$B$11,Kontrakter!$C$11)</f>
        <v>Rejlers Elsikkerhet AS</v>
      </c>
      <c r="M62" s="45" cm="1">
        <f t="array" ref="M62">_xlfn.IFS(L62=Kontrakter!$C$3,Kontrakter!$D$3,L62=Kontrakter!$C$2,Kontrakter!$D$2,L62=Kontrakter!$C$4,Kontrakter!$D$4,L62=Kontrakter!$C$5,Kontrakter!$D$5,L62=Kontrakter!$C$6,Kontrakter!$D$6,L62=Kontrakter!$C$7,Kontrakter!$D$7,L62=Kontrakter!$C$8,Kontrakter!$D$8,L62=Kontrakter!$C$9,Kontrakter!$D$9,L62=Kontrakter!$C$10,Kontrakter!$D$10,L62=Kontrakter!$C$11,Kontrakter!$D$11)</f>
        <v>95823000</v>
      </c>
      <c r="N62" s="47" t="str" cm="1">
        <f t="array" ref="N62">_xlfn.IFS(L62=Kontrakter!$C$3,Kontrakter!$E$3,L62=Kontrakter!$C$2,Kontrakter!$E$2,L62=Kontrakter!$C$4,Kontrakter!$E$4,L62=Kontrakter!$C$5,Kontrakter!$E$5,L62=Kontrakter!$C$6,Kontrakter!$E$6,L62=Kontrakter!$C$7,Kontrakter!$E$7,L62=Kontrakter!$C$8,Kontrakter!$E$8,L62=Kontrakter!$C$9,Kontrakter!$E$9,L62=Kontrakter!$C$10,Kontrakter!$E$10,L62=Kontrakter!$C$11,Kontrakter!$E$11)</f>
        <v>tilsyn@elvia.no</v>
      </c>
    </row>
    <row r="63" spans="1:14" s="42" customFormat="1" x14ac:dyDescent="0.3">
      <c r="A63" s="43">
        <v>162</v>
      </c>
      <c r="B63" s="42" t="s">
        <v>10</v>
      </c>
      <c r="C63" s="42" t="s">
        <v>85</v>
      </c>
      <c r="D63" s="42" t="s">
        <v>16</v>
      </c>
      <c r="E63" s="42" t="s">
        <v>13</v>
      </c>
      <c r="F63" s="44" t="s">
        <v>1403</v>
      </c>
      <c r="G63" s="42" t="s">
        <v>10</v>
      </c>
      <c r="H63" s="45" t="s">
        <v>1363</v>
      </c>
      <c r="I63" s="46">
        <v>1</v>
      </c>
      <c r="J63" s="46" t="s">
        <v>10</v>
      </c>
      <c r="K63" s="46" t="s">
        <v>13</v>
      </c>
      <c r="L63" s="45" t="str" cm="1">
        <f t="array" ref="L63">_xlfn.IFS(H63=Kontrakter!$B$3,Kontrakter!$C$3,H63=Kontrakter!$B$2,Kontrakter!$C$2,H63=Kontrakter!$B$4,Kontrakter!$C$4,H63=Kontrakter!$B$5,Kontrakter!$C$5,H63=Kontrakter!$B$6,Kontrakter!$C$6,H63=Kontrakter!$B$7,Kontrakter!$C$7,H63=Kontrakter!$B$8,Kontrakter!$C$8,H63=Kontrakter!$B$9,Kontrakter!$C$9,H63=Kontrakter!$B$10,Kontrakter!$C$10,H63=Kontrakter!$B$11,Kontrakter!$C$11)</f>
        <v>Rejlers Elsikkerhet AS</v>
      </c>
      <c r="M63" s="45" cm="1">
        <f t="array" ref="M63">_xlfn.IFS(L63=Kontrakter!$C$3,Kontrakter!$D$3,L63=Kontrakter!$C$2,Kontrakter!$D$2,L63=Kontrakter!$C$4,Kontrakter!$D$4,L63=Kontrakter!$C$5,Kontrakter!$D$5,L63=Kontrakter!$C$6,Kontrakter!$D$6,L63=Kontrakter!$C$7,Kontrakter!$D$7,L63=Kontrakter!$C$8,Kontrakter!$D$8,L63=Kontrakter!$C$9,Kontrakter!$D$9,L63=Kontrakter!$C$10,Kontrakter!$D$10,L63=Kontrakter!$C$11,Kontrakter!$D$11)</f>
        <v>95823000</v>
      </c>
      <c r="N63" s="47" t="str" cm="1">
        <f t="array" ref="N63">_xlfn.IFS(L63=Kontrakter!$C$3,Kontrakter!$E$3,L63=Kontrakter!$C$2,Kontrakter!$E$2,L63=Kontrakter!$C$4,Kontrakter!$E$4,L63=Kontrakter!$C$5,Kontrakter!$E$5,L63=Kontrakter!$C$6,Kontrakter!$E$6,L63=Kontrakter!$C$7,Kontrakter!$E$7,L63=Kontrakter!$C$8,Kontrakter!$E$8,L63=Kontrakter!$C$9,Kontrakter!$E$9,L63=Kontrakter!$C$10,Kontrakter!$E$10,L63=Kontrakter!$C$11,Kontrakter!$E$11)</f>
        <v>tilsyn@elvia.no</v>
      </c>
    </row>
    <row r="64" spans="1:14" s="42" customFormat="1" x14ac:dyDescent="0.3">
      <c r="A64" s="43">
        <v>164</v>
      </c>
      <c r="B64" s="42" t="s">
        <v>10</v>
      </c>
      <c r="C64" s="42" t="s">
        <v>86</v>
      </c>
      <c r="D64" s="42" t="s">
        <v>16</v>
      </c>
      <c r="E64" s="42" t="s">
        <v>13</v>
      </c>
      <c r="F64" s="44" t="s">
        <v>1403</v>
      </c>
      <c r="G64" s="42" t="s">
        <v>10</v>
      </c>
      <c r="H64" s="45" t="s">
        <v>1363</v>
      </c>
      <c r="I64" s="46">
        <v>1</v>
      </c>
      <c r="J64" s="46" t="s">
        <v>10</v>
      </c>
      <c r="K64" s="46" t="s">
        <v>13</v>
      </c>
      <c r="L64" s="45" t="str" cm="1">
        <f t="array" ref="L64">_xlfn.IFS(H64=Kontrakter!$B$3,Kontrakter!$C$3,H64=Kontrakter!$B$2,Kontrakter!$C$2,H64=Kontrakter!$B$4,Kontrakter!$C$4,H64=Kontrakter!$B$5,Kontrakter!$C$5,H64=Kontrakter!$B$6,Kontrakter!$C$6,H64=Kontrakter!$B$7,Kontrakter!$C$7,H64=Kontrakter!$B$8,Kontrakter!$C$8,H64=Kontrakter!$B$9,Kontrakter!$C$9,H64=Kontrakter!$B$10,Kontrakter!$C$10,H64=Kontrakter!$B$11,Kontrakter!$C$11)</f>
        <v>Rejlers Elsikkerhet AS</v>
      </c>
      <c r="M64" s="45" cm="1">
        <f t="array" ref="M64">_xlfn.IFS(L64=Kontrakter!$C$3,Kontrakter!$D$3,L64=Kontrakter!$C$2,Kontrakter!$D$2,L64=Kontrakter!$C$4,Kontrakter!$D$4,L64=Kontrakter!$C$5,Kontrakter!$D$5,L64=Kontrakter!$C$6,Kontrakter!$D$6,L64=Kontrakter!$C$7,Kontrakter!$D$7,L64=Kontrakter!$C$8,Kontrakter!$D$8,L64=Kontrakter!$C$9,Kontrakter!$D$9,L64=Kontrakter!$C$10,Kontrakter!$D$10,L64=Kontrakter!$C$11,Kontrakter!$D$11)</f>
        <v>95823000</v>
      </c>
      <c r="N64" s="47" t="str" cm="1">
        <f t="array" ref="N64">_xlfn.IFS(L64=Kontrakter!$C$3,Kontrakter!$E$3,L64=Kontrakter!$C$2,Kontrakter!$E$2,L64=Kontrakter!$C$4,Kontrakter!$E$4,L64=Kontrakter!$C$5,Kontrakter!$E$5,L64=Kontrakter!$C$6,Kontrakter!$E$6,L64=Kontrakter!$C$7,Kontrakter!$E$7,L64=Kontrakter!$C$8,Kontrakter!$E$8,L64=Kontrakter!$C$9,Kontrakter!$E$9,L64=Kontrakter!$C$10,Kontrakter!$E$10,L64=Kontrakter!$C$11,Kontrakter!$E$11)</f>
        <v>tilsyn@elvia.no</v>
      </c>
    </row>
    <row r="65" spans="1:14" s="42" customFormat="1" x14ac:dyDescent="0.3">
      <c r="A65" s="43">
        <v>165</v>
      </c>
      <c r="B65" s="42" t="s">
        <v>10</v>
      </c>
      <c r="C65" s="42" t="s">
        <v>87</v>
      </c>
      <c r="D65" s="42" t="s">
        <v>16</v>
      </c>
      <c r="E65" s="42" t="s">
        <v>62</v>
      </c>
      <c r="F65" s="44" t="s">
        <v>1403</v>
      </c>
      <c r="G65" s="42" t="s">
        <v>10</v>
      </c>
      <c r="H65" s="45" t="s">
        <v>1363</v>
      </c>
      <c r="I65" s="46">
        <v>1</v>
      </c>
      <c r="J65" s="46" t="s">
        <v>10</v>
      </c>
      <c r="K65" s="46" t="s">
        <v>62</v>
      </c>
      <c r="L65" s="45" t="str" cm="1">
        <f t="array" ref="L65">_xlfn.IFS(H65=Kontrakter!$B$3,Kontrakter!$C$3,H65=Kontrakter!$B$2,Kontrakter!$C$2,H65=Kontrakter!$B$4,Kontrakter!$C$4,H65=Kontrakter!$B$5,Kontrakter!$C$5,H65=Kontrakter!$B$6,Kontrakter!$C$6,H65=Kontrakter!$B$7,Kontrakter!$C$7,H65=Kontrakter!$B$8,Kontrakter!$C$8,H65=Kontrakter!$B$9,Kontrakter!$C$9,H65=Kontrakter!$B$10,Kontrakter!$C$10,H65=Kontrakter!$B$11,Kontrakter!$C$11)</f>
        <v>Rejlers Elsikkerhet AS</v>
      </c>
      <c r="M65" s="45" cm="1">
        <f t="array" ref="M65">_xlfn.IFS(L65=Kontrakter!$C$3,Kontrakter!$D$3,L65=Kontrakter!$C$2,Kontrakter!$D$2,L65=Kontrakter!$C$4,Kontrakter!$D$4,L65=Kontrakter!$C$5,Kontrakter!$D$5,L65=Kontrakter!$C$6,Kontrakter!$D$6,L65=Kontrakter!$C$7,Kontrakter!$D$7,L65=Kontrakter!$C$8,Kontrakter!$D$8,L65=Kontrakter!$C$9,Kontrakter!$D$9,L65=Kontrakter!$C$10,Kontrakter!$D$10,L65=Kontrakter!$C$11,Kontrakter!$D$11)</f>
        <v>95823000</v>
      </c>
      <c r="N65" s="47" t="str" cm="1">
        <f t="array" ref="N65">_xlfn.IFS(L65=Kontrakter!$C$3,Kontrakter!$E$3,L65=Kontrakter!$C$2,Kontrakter!$E$2,L65=Kontrakter!$C$4,Kontrakter!$E$4,L65=Kontrakter!$C$5,Kontrakter!$E$5,L65=Kontrakter!$C$6,Kontrakter!$E$6,L65=Kontrakter!$C$7,Kontrakter!$E$7,L65=Kontrakter!$C$8,Kontrakter!$E$8,L65=Kontrakter!$C$9,Kontrakter!$E$9,L65=Kontrakter!$C$10,Kontrakter!$E$10,L65=Kontrakter!$C$11,Kontrakter!$E$11)</f>
        <v>tilsyn@elvia.no</v>
      </c>
    </row>
    <row r="66" spans="1:14" s="42" customFormat="1" x14ac:dyDescent="0.3">
      <c r="A66" s="43">
        <v>166</v>
      </c>
      <c r="B66" s="42" t="s">
        <v>10</v>
      </c>
      <c r="C66" s="42" t="s">
        <v>88</v>
      </c>
      <c r="D66" s="42" t="s">
        <v>16</v>
      </c>
      <c r="E66" s="42" t="s">
        <v>13</v>
      </c>
      <c r="F66" s="44" t="s">
        <v>1403</v>
      </c>
      <c r="G66" s="42" t="s">
        <v>10</v>
      </c>
      <c r="H66" s="45" t="s">
        <v>1363</v>
      </c>
      <c r="I66" s="46">
        <v>1</v>
      </c>
      <c r="J66" s="46" t="s">
        <v>10</v>
      </c>
      <c r="K66" s="46" t="s">
        <v>13</v>
      </c>
      <c r="L66" s="45" t="str" cm="1">
        <f t="array" ref="L66">_xlfn.IFS(H66=Kontrakter!$B$3,Kontrakter!$C$3,H66=Kontrakter!$B$2,Kontrakter!$C$2,H66=Kontrakter!$B$4,Kontrakter!$C$4,H66=Kontrakter!$B$5,Kontrakter!$C$5,H66=Kontrakter!$B$6,Kontrakter!$C$6,H66=Kontrakter!$B$7,Kontrakter!$C$7,H66=Kontrakter!$B$8,Kontrakter!$C$8,H66=Kontrakter!$B$9,Kontrakter!$C$9,H66=Kontrakter!$B$10,Kontrakter!$C$10,H66=Kontrakter!$B$11,Kontrakter!$C$11)</f>
        <v>Rejlers Elsikkerhet AS</v>
      </c>
      <c r="M66" s="45" cm="1">
        <f t="array" ref="M66">_xlfn.IFS(L66=Kontrakter!$C$3,Kontrakter!$D$3,L66=Kontrakter!$C$2,Kontrakter!$D$2,L66=Kontrakter!$C$4,Kontrakter!$D$4,L66=Kontrakter!$C$5,Kontrakter!$D$5,L66=Kontrakter!$C$6,Kontrakter!$D$6,L66=Kontrakter!$C$7,Kontrakter!$D$7,L66=Kontrakter!$C$8,Kontrakter!$D$8,L66=Kontrakter!$C$9,Kontrakter!$D$9,L66=Kontrakter!$C$10,Kontrakter!$D$10,L66=Kontrakter!$C$11,Kontrakter!$D$11)</f>
        <v>95823000</v>
      </c>
      <c r="N66" s="47" t="str" cm="1">
        <f t="array" ref="N66">_xlfn.IFS(L66=Kontrakter!$C$3,Kontrakter!$E$3,L66=Kontrakter!$C$2,Kontrakter!$E$2,L66=Kontrakter!$C$4,Kontrakter!$E$4,L66=Kontrakter!$C$5,Kontrakter!$E$5,L66=Kontrakter!$C$6,Kontrakter!$E$6,L66=Kontrakter!$C$7,Kontrakter!$E$7,L66=Kontrakter!$C$8,Kontrakter!$E$8,L66=Kontrakter!$C$9,Kontrakter!$E$9,L66=Kontrakter!$C$10,Kontrakter!$E$10,L66=Kontrakter!$C$11,Kontrakter!$E$11)</f>
        <v>tilsyn@elvia.no</v>
      </c>
    </row>
    <row r="67" spans="1:14" s="42" customFormat="1" x14ac:dyDescent="0.3">
      <c r="A67" s="43">
        <v>167</v>
      </c>
      <c r="B67" s="42" t="s">
        <v>10</v>
      </c>
      <c r="C67" s="42" t="s">
        <v>89</v>
      </c>
      <c r="D67" s="42" t="s">
        <v>16</v>
      </c>
      <c r="E67" s="42" t="s">
        <v>18</v>
      </c>
      <c r="F67" s="44" t="s">
        <v>1403</v>
      </c>
      <c r="G67" s="42" t="s">
        <v>10</v>
      </c>
      <c r="H67" s="45" t="s">
        <v>1363</v>
      </c>
      <c r="I67" s="46">
        <v>1</v>
      </c>
      <c r="J67" s="46" t="s">
        <v>10</v>
      </c>
      <c r="K67" s="46" t="s">
        <v>18</v>
      </c>
      <c r="L67" s="45" t="str" cm="1">
        <f t="array" ref="L67">_xlfn.IFS(H67=Kontrakter!$B$3,Kontrakter!$C$3,H67=Kontrakter!$B$2,Kontrakter!$C$2,H67=Kontrakter!$B$4,Kontrakter!$C$4,H67=Kontrakter!$B$5,Kontrakter!$C$5,H67=Kontrakter!$B$6,Kontrakter!$C$6,H67=Kontrakter!$B$7,Kontrakter!$C$7,H67=Kontrakter!$B$8,Kontrakter!$C$8,H67=Kontrakter!$B$9,Kontrakter!$C$9,H67=Kontrakter!$B$10,Kontrakter!$C$10,H67=Kontrakter!$B$11,Kontrakter!$C$11)</f>
        <v>Rejlers Elsikkerhet AS</v>
      </c>
      <c r="M67" s="45" cm="1">
        <f t="array" ref="M67">_xlfn.IFS(L67=Kontrakter!$C$3,Kontrakter!$D$3,L67=Kontrakter!$C$2,Kontrakter!$D$2,L67=Kontrakter!$C$4,Kontrakter!$D$4,L67=Kontrakter!$C$5,Kontrakter!$D$5,L67=Kontrakter!$C$6,Kontrakter!$D$6,L67=Kontrakter!$C$7,Kontrakter!$D$7,L67=Kontrakter!$C$8,Kontrakter!$D$8,L67=Kontrakter!$C$9,Kontrakter!$D$9,L67=Kontrakter!$C$10,Kontrakter!$D$10,L67=Kontrakter!$C$11,Kontrakter!$D$11)</f>
        <v>95823000</v>
      </c>
      <c r="N67" s="47" t="str" cm="1">
        <f t="array" ref="N67">_xlfn.IFS(L67=Kontrakter!$C$3,Kontrakter!$E$3,L67=Kontrakter!$C$2,Kontrakter!$E$2,L67=Kontrakter!$C$4,Kontrakter!$E$4,L67=Kontrakter!$C$5,Kontrakter!$E$5,L67=Kontrakter!$C$6,Kontrakter!$E$6,L67=Kontrakter!$C$7,Kontrakter!$E$7,L67=Kontrakter!$C$8,Kontrakter!$E$8,L67=Kontrakter!$C$9,Kontrakter!$E$9,L67=Kontrakter!$C$10,Kontrakter!$E$10,L67=Kontrakter!$C$11,Kontrakter!$E$11)</f>
        <v>tilsyn@elvia.no</v>
      </c>
    </row>
    <row r="68" spans="1:14" s="42" customFormat="1" x14ac:dyDescent="0.3">
      <c r="A68" s="43">
        <v>168</v>
      </c>
      <c r="B68" s="42" t="s">
        <v>10</v>
      </c>
      <c r="C68" s="42" t="s">
        <v>90</v>
      </c>
      <c r="D68" s="42" t="s">
        <v>16</v>
      </c>
      <c r="E68" s="42" t="s">
        <v>62</v>
      </c>
      <c r="F68" s="44" t="s">
        <v>1403</v>
      </c>
      <c r="G68" s="42" t="s">
        <v>10</v>
      </c>
      <c r="H68" s="45" t="s">
        <v>1363</v>
      </c>
      <c r="I68" s="46">
        <v>1</v>
      </c>
      <c r="J68" s="46" t="s">
        <v>10</v>
      </c>
      <c r="K68" s="46" t="s">
        <v>62</v>
      </c>
      <c r="L68" s="45" t="str" cm="1">
        <f t="array" ref="L68">_xlfn.IFS(H68=Kontrakter!$B$3,Kontrakter!$C$3,H68=Kontrakter!$B$2,Kontrakter!$C$2,H68=Kontrakter!$B$4,Kontrakter!$C$4,H68=Kontrakter!$B$5,Kontrakter!$C$5,H68=Kontrakter!$B$6,Kontrakter!$C$6,H68=Kontrakter!$B$7,Kontrakter!$C$7,H68=Kontrakter!$B$8,Kontrakter!$C$8,H68=Kontrakter!$B$9,Kontrakter!$C$9,H68=Kontrakter!$B$10,Kontrakter!$C$10,H68=Kontrakter!$B$11,Kontrakter!$C$11)</f>
        <v>Rejlers Elsikkerhet AS</v>
      </c>
      <c r="M68" s="45" cm="1">
        <f t="array" ref="M68">_xlfn.IFS(L68=Kontrakter!$C$3,Kontrakter!$D$3,L68=Kontrakter!$C$2,Kontrakter!$D$2,L68=Kontrakter!$C$4,Kontrakter!$D$4,L68=Kontrakter!$C$5,Kontrakter!$D$5,L68=Kontrakter!$C$6,Kontrakter!$D$6,L68=Kontrakter!$C$7,Kontrakter!$D$7,L68=Kontrakter!$C$8,Kontrakter!$D$8,L68=Kontrakter!$C$9,Kontrakter!$D$9,L68=Kontrakter!$C$10,Kontrakter!$D$10,L68=Kontrakter!$C$11,Kontrakter!$D$11)</f>
        <v>95823000</v>
      </c>
      <c r="N68" s="47" t="str" cm="1">
        <f t="array" ref="N68">_xlfn.IFS(L68=Kontrakter!$C$3,Kontrakter!$E$3,L68=Kontrakter!$C$2,Kontrakter!$E$2,L68=Kontrakter!$C$4,Kontrakter!$E$4,L68=Kontrakter!$C$5,Kontrakter!$E$5,L68=Kontrakter!$C$6,Kontrakter!$E$6,L68=Kontrakter!$C$7,Kontrakter!$E$7,L68=Kontrakter!$C$8,Kontrakter!$E$8,L68=Kontrakter!$C$9,Kontrakter!$E$9,L68=Kontrakter!$C$10,Kontrakter!$E$10,L68=Kontrakter!$C$11,Kontrakter!$E$11)</f>
        <v>tilsyn@elvia.no</v>
      </c>
    </row>
    <row r="69" spans="1:14" s="42" customFormat="1" x14ac:dyDescent="0.3">
      <c r="A69" s="43">
        <v>169</v>
      </c>
      <c r="B69" s="42" t="s">
        <v>10</v>
      </c>
      <c r="C69" s="42" t="s">
        <v>91</v>
      </c>
      <c r="D69" s="42" t="s">
        <v>16</v>
      </c>
      <c r="E69" s="42" t="s">
        <v>62</v>
      </c>
      <c r="F69" s="44" t="s">
        <v>1403</v>
      </c>
      <c r="G69" s="42" t="s">
        <v>10</v>
      </c>
      <c r="H69" s="45" t="s">
        <v>1363</v>
      </c>
      <c r="I69" s="46">
        <v>1</v>
      </c>
      <c r="J69" s="46" t="s">
        <v>10</v>
      </c>
      <c r="K69" s="46" t="s">
        <v>62</v>
      </c>
      <c r="L69" s="45" t="str" cm="1">
        <f t="array" ref="L69">_xlfn.IFS(H69=Kontrakter!$B$3,Kontrakter!$C$3,H69=Kontrakter!$B$2,Kontrakter!$C$2,H69=Kontrakter!$B$4,Kontrakter!$C$4,H69=Kontrakter!$B$5,Kontrakter!$C$5,H69=Kontrakter!$B$6,Kontrakter!$C$6,H69=Kontrakter!$B$7,Kontrakter!$C$7,H69=Kontrakter!$B$8,Kontrakter!$C$8,H69=Kontrakter!$B$9,Kontrakter!$C$9,H69=Kontrakter!$B$10,Kontrakter!$C$10,H69=Kontrakter!$B$11,Kontrakter!$C$11)</f>
        <v>Rejlers Elsikkerhet AS</v>
      </c>
      <c r="M69" s="45" cm="1">
        <f t="array" ref="M69">_xlfn.IFS(L69=Kontrakter!$C$3,Kontrakter!$D$3,L69=Kontrakter!$C$2,Kontrakter!$D$2,L69=Kontrakter!$C$4,Kontrakter!$D$4,L69=Kontrakter!$C$5,Kontrakter!$D$5,L69=Kontrakter!$C$6,Kontrakter!$D$6,L69=Kontrakter!$C$7,Kontrakter!$D$7,L69=Kontrakter!$C$8,Kontrakter!$D$8,L69=Kontrakter!$C$9,Kontrakter!$D$9,L69=Kontrakter!$C$10,Kontrakter!$D$10,L69=Kontrakter!$C$11,Kontrakter!$D$11)</f>
        <v>95823000</v>
      </c>
      <c r="N69" s="47" t="str" cm="1">
        <f t="array" ref="N69">_xlfn.IFS(L69=Kontrakter!$C$3,Kontrakter!$E$3,L69=Kontrakter!$C$2,Kontrakter!$E$2,L69=Kontrakter!$C$4,Kontrakter!$E$4,L69=Kontrakter!$C$5,Kontrakter!$E$5,L69=Kontrakter!$C$6,Kontrakter!$E$6,L69=Kontrakter!$C$7,Kontrakter!$E$7,L69=Kontrakter!$C$8,Kontrakter!$E$8,L69=Kontrakter!$C$9,Kontrakter!$E$9,L69=Kontrakter!$C$10,Kontrakter!$E$10,L69=Kontrakter!$C$11,Kontrakter!$E$11)</f>
        <v>tilsyn@elvia.no</v>
      </c>
    </row>
    <row r="70" spans="1:14" s="42" customFormat="1" x14ac:dyDescent="0.3">
      <c r="A70" s="43">
        <v>170</v>
      </c>
      <c r="B70" s="42" t="s">
        <v>10</v>
      </c>
      <c r="C70" s="42" t="s">
        <v>92</v>
      </c>
      <c r="D70" s="42" t="s">
        <v>16</v>
      </c>
      <c r="E70" s="42" t="s">
        <v>62</v>
      </c>
      <c r="F70" s="44" t="s">
        <v>1403</v>
      </c>
      <c r="G70" s="42" t="s">
        <v>10</v>
      </c>
      <c r="H70" s="45" t="s">
        <v>1363</v>
      </c>
      <c r="I70" s="46">
        <v>1</v>
      </c>
      <c r="J70" s="46" t="s">
        <v>10</v>
      </c>
      <c r="K70" s="46" t="s">
        <v>62</v>
      </c>
      <c r="L70" s="45" t="str" cm="1">
        <f t="array" ref="L70">_xlfn.IFS(H70=Kontrakter!$B$3,Kontrakter!$C$3,H70=Kontrakter!$B$2,Kontrakter!$C$2,H70=Kontrakter!$B$4,Kontrakter!$C$4,H70=Kontrakter!$B$5,Kontrakter!$C$5,H70=Kontrakter!$B$6,Kontrakter!$C$6,H70=Kontrakter!$B$7,Kontrakter!$C$7,H70=Kontrakter!$B$8,Kontrakter!$C$8,H70=Kontrakter!$B$9,Kontrakter!$C$9,H70=Kontrakter!$B$10,Kontrakter!$C$10,H70=Kontrakter!$B$11,Kontrakter!$C$11)</f>
        <v>Rejlers Elsikkerhet AS</v>
      </c>
      <c r="M70" s="45" cm="1">
        <f t="array" ref="M70">_xlfn.IFS(L70=Kontrakter!$C$3,Kontrakter!$D$3,L70=Kontrakter!$C$2,Kontrakter!$D$2,L70=Kontrakter!$C$4,Kontrakter!$D$4,L70=Kontrakter!$C$5,Kontrakter!$D$5,L70=Kontrakter!$C$6,Kontrakter!$D$6,L70=Kontrakter!$C$7,Kontrakter!$D$7,L70=Kontrakter!$C$8,Kontrakter!$D$8,L70=Kontrakter!$C$9,Kontrakter!$D$9,L70=Kontrakter!$C$10,Kontrakter!$D$10,L70=Kontrakter!$C$11,Kontrakter!$D$11)</f>
        <v>95823000</v>
      </c>
      <c r="N70" s="47" t="str" cm="1">
        <f t="array" ref="N70">_xlfn.IFS(L70=Kontrakter!$C$3,Kontrakter!$E$3,L70=Kontrakter!$C$2,Kontrakter!$E$2,L70=Kontrakter!$C$4,Kontrakter!$E$4,L70=Kontrakter!$C$5,Kontrakter!$E$5,L70=Kontrakter!$C$6,Kontrakter!$E$6,L70=Kontrakter!$C$7,Kontrakter!$E$7,L70=Kontrakter!$C$8,Kontrakter!$E$8,L70=Kontrakter!$C$9,Kontrakter!$E$9,L70=Kontrakter!$C$10,Kontrakter!$E$10,L70=Kontrakter!$C$11,Kontrakter!$E$11)</f>
        <v>tilsyn@elvia.no</v>
      </c>
    </row>
    <row r="71" spans="1:14" s="42" customFormat="1" x14ac:dyDescent="0.3">
      <c r="A71" s="43">
        <v>171</v>
      </c>
      <c r="B71" s="42" t="s">
        <v>10</v>
      </c>
      <c r="C71" s="42" t="s">
        <v>93</v>
      </c>
      <c r="D71" s="42" t="s">
        <v>16</v>
      </c>
      <c r="E71" s="42" t="s">
        <v>62</v>
      </c>
      <c r="F71" s="44" t="s">
        <v>1403</v>
      </c>
      <c r="G71" s="42" t="s">
        <v>10</v>
      </c>
      <c r="H71" s="45" t="s">
        <v>1363</v>
      </c>
      <c r="I71" s="46">
        <v>1</v>
      </c>
      <c r="J71" s="46" t="s">
        <v>10</v>
      </c>
      <c r="K71" s="46" t="s">
        <v>62</v>
      </c>
      <c r="L71" s="45" t="str" cm="1">
        <f t="array" ref="L71">_xlfn.IFS(H71=Kontrakter!$B$3,Kontrakter!$C$3,H71=Kontrakter!$B$2,Kontrakter!$C$2,H71=Kontrakter!$B$4,Kontrakter!$C$4,H71=Kontrakter!$B$5,Kontrakter!$C$5,H71=Kontrakter!$B$6,Kontrakter!$C$6,H71=Kontrakter!$B$7,Kontrakter!$C$7,H71=Kontrakter!$B$8,Kontrakter!$C$8,H71=Kontrakter!$B$9,Kontrakter!$C$9,H71=Kontrakter!$B$10,Kontrakter!$C$10,H71=Kontrakter!$B$11,Kontrakter!$C$11)</f>
        <v>Rejlers Elsikkerhet AS</v>
      </c>
      <c r="M71" s="45" cm="1">
        <f t="array" ref="M71">_xlfn.IFS(L71=Kontrakter!$C$3,Kontrakter!$D$3,L71=Kontrakter!$C$2,Kontrakter!$D$2,L71=Kontrakter!$C$4,Kontrakter!$D$4,L71=Kontrakter!$C$5,Kontrakter!$D$5,L71=Kontrakter!$C$6,Kontrakter!$D$6,L71=Kontrakter!$C$7,Kontrakter!$D$7,L71=Kontrakter!$C$8,Kontrakter!$D$8,L71=Kontrakter!$C$9,Kontrakter!$D$9,L71=Kontrakter!$C$10,Kontrakter!$D$10,L71=Kontrakter!$C$11,Kontrakter!$D$11)</f>
        <v>95823000</v>
      </c>
      <c r="N71" s="47" t="str" cm="1">
        <f t="array" ref="N71">_xlfn.IFS(L71=Kontrakter!$C$3,Kontrakter!$E$3,L71=Kontrakter!$C$2,Kontrakter!$E$2,L71=Kontrakter!$C$4,Kontrakter!$E$4,L71=Kontrakter!$C$5,Kontrakter!$E$5,L71=Kontrakter!$C$6,Kontrakter!$E$6,L71=Kontrakter!$C$7,Kontrakter!$E$7,L71=Kontrakter!$C$8,Kontrakter!$E$8,L71=Kontrakter!$C$9,Kontrakter!$E$9,L71=Kontrakter!$C$10,Kontrakter!$E$10,L71=Kontrakter!$C$11,Kontrakter!$E$11)</f>
        <v>tilsyn@elvia.no</v>
      </c>
    </row>
    <row r="72" spans="1:14" s="42" customFormat="1" x14ac:dyDescent="0.3">
      <c r="A72" s="43">
        <v>172</v>
      </c>
      <c r="B72" s="42" t="s">
        <v>10</v>
      </c>
      <c r="C72" s="42" t="s">
        <v>94</v>
      </c>
      <c r="D72" s="42" t="s">
        <v>16</v>
      </c>
      <c r="E72" s="42" t="s">
        <v>62</v>
      </c>
      <c r="F72" s="44" t="s">
        <v>1403</v>
      </c>
      <c r="G72" s="42" t="s">
        <v>10</v>
      </c>
      <c r="H72" s="45" t="s">
        <v>1363</v>
      </c>
      <c r="I72" s="46">
        <v>1</v>
      </c>
      <c r="J72" s="46" t="s">
        <v>10</v>
      </c>
      <c r="K72" s="46" t="s">
        <v>62</v>
      </c>
      <c r="L72" s="45" t="str" cm="1">
        <f t="array" ref="L72">_xlfn.IFS(H72=Kontrakter!$B$3,Kontrakter!$C$3,H72=Kontrakter!$B$2,Kontrakter!$C$2,H72=Kontrakter!$B$4,Kontrakter!$C$4,H72=Kontrakter!$B$5,Kontrakter!$C$5,H72=Kontrakter!$B$6,Kontrakter!$C$6,H72=Kontrakter!$B$7,Kontrakter!$C$7,H72=Kontrakter!$B$8,Kontrakter!$C$8,H72=Kontrakter!$B$9,Kontrakter!$C$9,H72=Kontrakter!$B$10,Kontrakter!$C$10,H72=Kontrakter!$B$11,Kontrakter!$C$11)</f>
        <v>Rejlers Elsikkerhet AS</v>
      </c>
      <c r="M72" s="45" cm="1">
        <f t="array" ref="M72">_xlfn.IFS(L72=Kontrakter!$C$3,Kontrakter!$D$3,L72=Kontrakter!$C$2,Kontrakter!$D$2,L72=Kontrakter!$C$4,Kontrakter!$D$4,L72=Kontrakter!$C$5,Kontrakter!$D$5,L72=Kontrakter!$C$6,Kontrakter!$D$6,L72=Kontrakter!$C$7,Kontrakter!$D$7,L72=Kontrakter!$C$8,Kontrakter!$D$8,L72=Kontrakter!$C$9,Kontrakter!$D$9,L72=Kontrakter!$C$10,Kontrakter!$D$10,L72=Kontrakter!$C$11,Kontrakter!$D$11)</f>
        <v>95823000</v>
      </c>
      <c r="N72" s="47" t="str" cm="1">
        <f t="array" ref="N72">_xlfn.IFS(L72=Kontrakter!$C$3,Kontrakter!$E$3,L72=Kontrakter!$C$2,Kontrakter!$E$2,L72=Kontrakter!$C$4,Kontrakter!$E$4,L72=Kontrakter!$C$5,Kontrakter!$E$5,L72=Kontrakter!$C$6,Kontrakter!$E$6,L72=Kontrakter!$C$7,Kontrakter!$E$7,L72=Kontrakter!$C$8,Kontrakter!$E$8,L72=Kontrakter!$C$9,Kontrakter!$E$9,L72=Kontrakter!$C$10,Kontrakter!$E$10,L72=Kontrakter!$C$11,Kontrakter!$E$11)</f>
        <v>tilsyn@elvia.no</v>
      </c>
    </row>
    <row r="73" spans="1:14" s="42" customFormat="1" x14ac:dyDescent="0.3">
      <c r="A73" s="43">
        <v>173</v>
      </c>
      <c r="B73" s="42" t="s">
        <v>10</v>
      </c>
      <c r="C73" s="42" t="s">
        <v>95</v>
      </c>
      <c r="D73" s="42" t="s">
        <v>16</v>
      </c>
      <c r="E73" s="42" t="s">
        <v>62</v>
      </c>
      <c r="F73" s="44" t="s">
        <v>1403</v>
      </c>
      <c r="G73" s="42" t="s">
        <v>10</v>
      </c>
      <c r="H73" s="45" t="s">
        <v>1363</v>
      </c>
      <c r="I73" s="46">
        <v>1</v>
      </c>
      <c r="J73" s="46" t="s">
        <v>10</v>
      </c>
      <c r="K73" s="46" t="s">
        <v>62</v>
      </c>
      <c r="L73" s="45" t="str" cm="1">
        <f t="array" ref="L73">_xlfn.IFS(H73=Kontrakter!$B$3,Kontrakter!$C$3,H73=Kontrakter!$B$2,Kontrakter!$C$2,H73=Kontrakter!$B$4,Kontrakter!$C$4,H73=Kontrakter!$B$5,Kontrakter!$C$5,H73=Kontrakter!$B$6,Kontrakter!$C$6,H73=Kontrakter!$B$7,Kontrakter!$C$7,H73=Kontrakter!$B$8,Kontrakter!$C$8,H73=Kontrakter!$B$9,Kontrakter!$C$9,H73=Kontrakter!$B$10,Kontrakter!$C$10,H73=Kontrakter!$B$11,Kontrakter!$C$11)</f>
        <v>Rejlers Elsikkerhet AS</v>
      </c>
      <c r="M73" s="45" cm="1">
        <f t="array" ref="M73">_xlfn.IFS(L73=Kontrakter!$C$3,Kontrakter!$D$3,L73=Kontrakter!$C$2,Kontrakter!$D$2,L73=Kontrakter!$C$4,Kontrakter!$D$4,L73=Kontrakter!$C$5,Kontrakter!$D$5,L73=Kontrakter!$C$6,Kontrakter!$D$6,L73=Kontrakter!$C$7,Kontrakter!$D$7,L73=Kontrakter!$C$8,Kontrakter!$D$8,L73=Kontrakter!$C$9,Kontrakter!$D$9,L73=Kontrakter!$C$10,Kontrakter!$D$10,L73=Kontrakter!$C$11,Kontrakter!$D$11)</f>
        <v>95823000</v>
      </c>
      <c r="N73" s="47" t="str" cm="1">
        <f t="array" ref="N73">_xlfn.IFS(L73=Kontrakter!$C$3,Kontrakter!$E$3,L73=Kontrakter!$C$2,Kontrakter!$E$2,L73=Kontrakter!$C$4,Kontrakter!$E$4,L73=Kontrakter!$C$5,Kontrakter!$E$5,L73=Kontrakter!$C$6,Kontrakter!$E$6,L73=Kontrakter!$C$7,Kontrakter!$E$7,L73=Kontrakter!$C$8,Kontrakter!$E$8,L73=Kontrakter!$C$9,Kontrakter!$E$9,L73=Kontrakter!$C$10,Kontrakter!$E$10,L73=Kontrakter!$C$11,Kontrakter!$E$11)</f>
        <v>tilsyn@elvia.no</v>
      </c>
    </row>
    <row r="74" spans="1:14" s="42" customFormat="1" x14ac:dyDescent="0.3">
      <c r="A74" s="43">
        <v>174</v>
      </c>
      <c r="B74" s="42" t="s">
        <v>10</v>
      </c>
      <c r="C74" s="42" t="s">
        <v>96</v>
      </c>
      <c r="D74" s="42" t="s">
        <v>16</v>
      </c>
      <c r="E74" s="42" t="s">
        <v>62</v>
      </c>
      <c r="F74" s="44" t="s">
        <v>1403</v>
      </c>
      <c r="G74" s="42" t="s">
        <v>10</v>
      </c>
      <c r="H74" s="45" t="s">
        <v>1363</v>
      </c>
      <c r="I74" s="46">
        <v>1</v>
      </c>
      <c r="J74" s="46" t="s">
        <v>10</v>
      </c>
      <c r="K74" s="46" t="s">
        <v>62</v>
      </c>
      <c r="L74" s="45" t="str" cm="1">
        <f t="array" ref="L74">_xlfn.IFS(H74=Kontrakter!$B$3,Kontrakter!$C$3,H74=Kontrakter!$B$2,Kontrakter!$C$2,H74=Kontrakter!$B$4,Kontrakter!$C$4,H74=Kontrakter!$B$5,Kontrakter!$C$5,H74=Kontrakter!$B$6,Kontrakter!$C$6,H74=Kontrakter!$B$7,Kontrakter!$C$7,H74=Kontrakter!$B$8,Kontrakter!$C$8,H74=Kontrakter!$B$9,Kontrakter!$C$9,H74=Kontrakter!$B$10,Kontrakter!$C$10,H74=Kontrakter!$B$11,Kontrakter!$C$11)</f>
        <v>Rejlers Elsikkerhet AS</v>
      </c>
      <c r="M74" s="45" cm="1">
        <f t="array" ref="M74">_xlfn.IFS(L74=Kontrakter!$C$3,Kontrakter!$D$3,L74=Kontrakter!$C$2,Kontrakter!$D$2,L74=Kontrakter!$C$4,Kontrakter!$D$4,L74=Kontrakter!$C$5,Kontrakter!$D$5,L74=Kontrakter!$C$6,Kontrakter!$D$6,L74=Kontrakter!$C$7,Kontrakter!$D$7,L74=Kontrakter!$C$8,Kontrakter!$D$8,L74=Kontrakter!$C$9,Kontrakter!$D$9,L74=Kontrakter!$C$10,Kontrakter!$D$10,L74=Kontrakter!$C$11,Kontrakter!$D$11)</f>
        <v>95823000</v>
      </c>
      <c r="N74" s="47" t="str" cm="1">
        <f t="array" ref="N74">_xlfn.IFS(L74=Kontrakter!$C$3,Kontrakter!$E$3,L74=Kontrakter!$C$2,Kontrakter!$E$2,L74=Kontrakter!$C$4,Kontrakter!$E$4,L74=Kontrakter!$C$5,Kontrakter!$E$5,L74=Kontrakter!$C$6,Kontrakter!$E$6,L74=Kontrakter!$C$7,Kontrakter!$E$7,L74=Kontrakter!$C$8,Kontrakter!$E$8,L74=Kontrakter!$C$9,Kontrakter!$E$9,L74=Kontrakter!$C$10,Kontrakter!$E$10,L74=Kontrakter!$C$11,Kontrakter!$E$11)</f>
        <v>tilsyn@elvia.no</v>
      </c>
    </row>
    <row r="75" spans="1:14" s="42" customFormat="1" x14ac:dyDescent="0.3">
      <c r="A75" s="43">
        <v>175</v>
      </c>
      <c r="B75" s="42" t="s">
        <v>10</v>
      </c>
      <c r="C75" s="42" t="s">
        <v>297</v>
      </c>
      <c r="D75" s="42" t="s">
        <v>16</v>
      </c>
      <c r="E75" s="42" t="s">
        <v>98</v>
      </c>
      <c r="F75" s="44" t="s">
        <v>1403</v>
      </c>
      <c r="G75" s="42" t="s">
        <v>10</v>
      </c>
      <c r="H75" s="45" t="s">
        <v>1364</v>
      </c>
      <c r="I75" s="46">
        <v>2</v>
      </c>
      <c r="J75" s="46" t="s">
        <v>10</v>
      </c>
      <c r="K75" s="46" t="s">
        <v>98</v>
      </c>
      <c r="L75" s="45" t="str" cm="1">
        <f t="array" ref="L75">_xlfn.IFS(H75=Kontrakter!$B$3,Kontrakter!$C$3,H75=Kontrakter!$B$2,Kontrakter!$C$2,H75=Kontrakter!$B$4,Kontrakter!$C$4,H75=Kontrakter!$B$5,Kontrakter!$C$5,H75=Kontrakter!$B$6,Kontrakter!$C$6,H75=Kontrakter!$B$7,Kontrakter!$C$7,H75=Kontrakter!$B$8,Kontrakter!$C$8,H75=Kontrakter!$B$9,Kontrakter!$C$9,H75=Kontrakter!$B$10,Kontrakter!$C$10,H75=Kontrakter!$B$11,Kontrakter!$C$11)</f>
        <v>Omexom Elsikkerhet AS</v>
      </c>
      <c r="M75" s="45" cm="1">
        <f t="array" ref="M75">_xlfn.IFS(L75=Kontrakter!$C$3,Kontrakter!$D$3,L75=Kontrakter!$C$2,Kontrakter!$D$2,L75=Kontrakter!$C$4,Kontrakter!$D$4,L75=Kontrakter!$C$5,Kontrakter!$D$5,L75=Kontrakter!$C$6,Kontrakter!$D$6,L75=Kontrakter!$C$7,Kontrakter!$D$7,L75=Kontrakter!$C$8,Kontrakter!$D$8,L75=Kontrakter!$C$9,Kontrakter!$D$9,L75=Kontrakter!$C$10,Kontrakter!$D$10,L75=Kontrakter!$C$11,Kontrakter!$D$11)</f>
        <v>23128800</v>
      </c>
      <c r="N75" s="47" t="str" cm="1">
        <f t="array" ref="N75">_xlfn.IFS(L75=Kontrakter!$C$3,Kontrakter!$E$3,L75=Kontrakter!$C$2,Kontrakter!$E$2,L75=Kontrakter!$C$4,Kontrakter!$E$4,L75=Kontrakter!$C$5,Kontrakter!$E$5,L75=Kontrakter!$C$6,Kontrakter!$E$6,L75=Kontrakter!$C$7,Kontrakter!$E$7,L75=Kontrakter!$C$8,Kontrakter!$E$8,L75=Kontrakter!$C$9,Kontrakter!$E$9,L75=Kontrakter!$C$10,Kontrakter!$E$10,L75=Kontrakter!$C$11,Kontrakter!$E$11)</f>
        <v>tilsyn@elvia.no</v>
      </c>
    </row>
    <row r="76" spans="1:14" s="42" customFormat="1" x14ac:dyDescent="0.3">
      <c r="A76" s="43">
        <v>176</v>
      </c>
      <c r="B76" s="42" t="s">
        <v>10</v>
      </c>
      <c r="C76" s="42" t="s">
        <v>99</v>
      </c>
      <c r="D76" s="42" t="s">
        <v>16</v>
      </c>
      <c r="E76" s="42" t="s">
        <v>62</v>
      </c>
      <c r="F76" s="44" t="s">
        <v>1403</v>
      </c>
      <c r="G76" s="42" t="s">
        <v>10</v>
      </c>
      <c r="H76" s="45" t="s">
        <v>1363</v>
      </c>
      <c r="I76" s="46">
        <v>1</v>
      </c>
      <c r="J76" s="46" t="s">
        <v>10</v>
      </c>
      <c r="K76" s="46" t="s">
        <v>62</v>
      </c>
      <c r="L76" s="45" t="str" cm="1">
        <f t="array" ref="L76">_xlfn.IFS(H76=Kontrakter!$B$3,Kontrakter!$C$3,H76=Kontrakter!$B$2,Kontrakter!$C$2,H76=Kontrakter!$B$4,Kontrakter!$C$4,H76=Kontrakter!$B$5,Kontrakter!$C$5,H76=Kontrakter!$B$6,Kontrakter!$C$6,H76=Kontrakter!$B$7,Kontrakter!$C$7,H76=Kontrakter!$B$8,Kontrakter!$C$8,H76=Kontrakter!$B$9,Kontrakter!$C$9,H76=Kontrakter!$B$10,Kontrakter!$C$10,H76=Kontrakter!$B$11,Kontrakter!$C$11)</f>
        <v>Rejlers Elsikkerhet AS</v>
      </c>
      <c r="M76" s="45" cm="1">
        <f t="array" ref="M76">_xlfn.IFS(L76=Kontrakter!$C$3,Kontrakter!$D$3,L76=Kontrakter!$C$2,Kontrakter!$D$2,L76=Kontrakter!$C$4,Kontrakter!$D$4,L76=Kontrakter!$C$5,Kontrakter!$D$5,L76=Kontrakter!$C$6,Kontrakter!$D$6,L76=Kontrakter!$C$7,Kontrakter!$D$7,L76=Kontrakter!$C$8,Kontrakter!$D$8,L76=Kontrakter!$C$9,Kontrakter!$D$9,L76=Kontrakter!$C$10,Kontrakter!$D$10,L76=Kontrakter!$C$11,Kontrakter!$D$11)</f>
        <v>95823000</v>
      </c>
      <c r="N76" s="47" t="str" cm="1">
        <f t="array" ref="N76">_xlfn.IFS(L76=Kontrakter!$C$3,Kontrakter!$E$3,L76=Kontrakter!$C$2,Kontrakter!$E$2,L76=Kontrakter!$C$4,Kontrakter!$E$4,L76=Kontrakter!$C$5,Kontrakter!$E$5,L76=Kontrakter!$C$6,Kontrakter!$E$6,L76=Kontrakter!$C$7,Kontrakter!$E$7,L76=Kontrakter!$C$8,Kontrakter!$E$8,L76=Kontrakter!$C$9,Kontrakter!$E$9,L76=Kontrakter!$C$10,Kontrakter!$E$10,L76=Kontrakter!$C$11,Kontrakter!$E$11)</f>
        <v>tilsyn@elvia.no</v>
      </c>
    </row>
    <row r="77" spans="1:14" s="42" customFormat="1" x14ac:dyDescent="0.3">
      <c r="A77" s="43">
        <v>177</v>
      </c>
      <c r="B77" s="42" t="s">
        <v>10</v>
      </c>
      <c r="C77" s="42" t="s">
        <v>100</v>
      </c>
      <c r="D77" s="42" t="s">
        <v>16</v>
      </c>
      <c r="E77" s="42" t="s">
        <v>62</v>
      </c>
      <c r="F77" s="44" t="s">
        <v>1403</v>
      </c>
      <c r="G77" s="42" t="s">
        <v>10</v>
      </c>
      <c r="H77" s="45" t="s">
        <v>1363</v>
      </c>
      <c r="I77" s="46">
        <v>1</v>
      </c>
      <c r="J77" s="46" t="s">
        <v>10</v>
      </c>
      <c r="K77" s="46" t="s">
        <v>62</v>
      </c>
      <c r="L77" s="45" t="str" cm="1">
        <f t="array" ref="L77">_xlfn.IFS(H77=Kontrakter!$B$3,Kontrakter!$C$3,H77=Kontrakter!$B$2,Kontrakter!$C$2,H77=Kontrakter!$B$4,Kontrakter!$C$4,H77=Kontrakter!$B$5,Kontrakter!$C$5,H77=Kontrakter!$B$6,Kontrakter!$C$6,H77=Kontrakter!$B$7,Kontrakter!$C$7,H77=Kontrakter!$B$8,Kontrakter!$C$8,H77=Kontrakter!$B$9,Kontrakter!$C$9,H77=Kontrakter!$B$10,Kontrakter!$C$10,H77=Kontrakter!$B$11,Kontrakter!$C$11)</f>
        <v>Rejlers Elsikkerhet AS</v>
      </c>
      <c r="M77" s="45" cm="1">
        <f t="array" ref="M77">_xlfn.IFS(L77=Kontrakter!$C$3,Kontrakter!$D$3,L77=Kontrakter!$C$2,Kontrakter!$D$2,L77=Kontrakter!$C$4,Kontrakter!$D$4,L77=Kontrakter!$C$5,Kontrakter!$D$5,L77=Kontrakter!$C$6,Kontrakter!$D$6,L77=Kontrakter!$C$7,Kontrakter!$D$7,L77=Kontrakter!$C$8,Kontrakter!$D$8,L77=Kontrakter!$C$9,Kontrakter!$D$9,L77=Kontrakter!$C$10,Kontrakter!$D$10,L77=Kontrakter!$C$11,Kontrakter!$D$11)</f>
        <v>95823000</v>
      </c>
      <c r="N77" s="47" t="str" cm="1">
        <f t="array" ref="N77">_xlfn.IFS(L77=Kontrakter!$C$3,Kontrakter!$E$3,L77=Kontrakter!$C$2,Kontrakter!$E$2,L77=Kontrakter!$C$4,Kontrakter!$E$4,L77=Kontrakter!$C$5,Kontrakter!$E$5,L77=Kontrakter!$C$6,Kontrakter!$E$6,L77=Kontrakter!$C$7,Kontrakter!$E$7,L77=Kontrakter!$C$8,Kontrakter!$E$8,L77=Kontrakter!$C$9,Kontrakter!$E$9,L77=Kontrakter!$C$10,Kontrakter!$E$10,L77=Kontrakter!$C$11,Kontrakter!$E$11)</f>
        <v>tilsyn@elvia.no</v>
      </c>
    </row>
    <row r="78" spans="1:14" s="42" customFormat="1" x14ac:dyDescent="0.3">
      <c r="A78" s="43">
        <v>178</v>
      </c>
      <c r="B78" s="42" t="s">
        <v>10</v>
      </c>
      <c r="C78" s="42" t="s">
        <v>101</v>
      </c>
      <c r="D78" s="42" t="s">
        <v>16</v>
      </c>
      <c r="E78" s="42" t="s">
        <v>62</v>
      </c>
      <c r="F78" s="44" t="s">
        <v>1403</v>
      </c>
      <c r="G78" s="42" t="s">
        <v>10</v>
      </c>
      <c r="H78" s="45" t="s">
        <v>1363</v>
      </c>
      <c r="I78" s="46">
        <v>1</v>
      </c>
      <c r="J78" s="46" t="s">
        <v>10</v>
      </c>
      <c r="K78" s="46" t="s">
        <v>62</v>
      </c>
      <c r="L78" s="45" t="str" cm="1">
        <f t="array" ref="L78">_xlfn.IFS(H78=Kontrakter!$B$3,Kontrakter!$C$3,H78=Kontrakter!$B$2,Kontrakter!$C$2,H78=Kontrakter!$B$4,Kontrakter!$C$4,H78=Kontrakter!$B$5,Kontrakter!$C$5,H78=Kontrakter!$B$6,Kontrakter!$C$6,H78=Kontrakter!$B$7,Kontrakter!$C$7,H78=Kontrakter!$B$8,Kontrakter!$C$8,H78=Kontrakter!$B$9,Kontrakter!$C$9,H78=Kontrakter!$B$10,Kontrakter!$C$10,H78=Kontrakter!$B$11,Kontrakter!$C$11)</f>
        <v>Rejlers Elsikkerhet AS</v>
      </c>
      <c r="M78" s="45" cm="1">
        <f t="array" ref="M78">_xlfn.IFS(L78=Kontrakter!$C$3,Kontrakter!$D$3,L78=Kontrakter!$C$2,Kontrakter!$D$2,L78=Kontrakter!$C$4,Kontrakter!$D$4,L78=Kontrakter!$C$5,Kontrakter!$D$5,L78=Kontrakter!$C$6,Kontrakter!$D$6,L78=Kontrakter!$C$7,Kontrakter!$D$7,L78=Kontrakter!$C$8,Kontrakter!$D$8,L78=Kontrakter!$C$9,Kontrakter!$D$9,L78=Kontrakter!$C$10,Kontrakter!$D$10,L78=Kontrakter!$C$11,Kontrakter!$D$11)</f>
        <v>95823000</v>
      </c>
      <c r="N78" s="47" t="str" cm="1">
        <f t="array" ref="N78">_xlfn.IFS(L78=Kontrakter!$C$3,Kontrakter!$E$3,L78=Kontrakter!$C$2,Kontrakter!$E$2,L78=Kontrakter!$C$4,Kontrakter!$E$4,L78=Kontrakter!$C$5,Kontrakter!$E$5,L78=Kontrakter!$C$6,Kontrakter!$E$6,L78=Kontrakter!$C$7,Kontrakter!$E$7,L78=Kontrakter!$C$8,Kontrakter!$E$8,L78=Kontrakter!$C$9,Kontrakter!$E$9,L78=Kontrakter!$C$10,Kontrakter!$E$10,L78=Kontrakter!$C$11,Kontrakter!$E$11)</f>
        <v>tilsyn@elvia.no</v>
      </c>
    </row>
    <row r="79" spans="1:14" s="42" customFormat="1" x14ac:dyDescent="0.3">
      <c r="A79" s="43">
        <v>179</v>
      </c>
      <c r="B79" s="42" t="s">
        <v>10</v>
      </c>
      <c r="C79" s="42" t="s">
        <v>102</v>
      </c>
      <c r="D79" s="42" t="s">
        <v>16</v>
      </c>
      <c r="E79" s="42" t="s">
        <v>62</v>
      </c>
      <c r="F79" s="44" t="s">
        <v>1403</v>
      </c>
      <c r="G79" s="42" t="s">
        <v>10</v>
      </c>
      <c r="H79" s="45" t="s">
        <v>1363</v>
      </c>
      <c r="I79" s="46">
        <v>1</v>
      </c>
      <c r="J79" s="46" t="s">
        <v>10</v>
      </c>
      <c r="K79" s="46" t="s">
        <v>62</v>
      </c>
      <c r="L79" s="45" t="str" cm="1">
        <f t="array" ref="L79">_xlfn.IFS(H79=Kontrakter!$B$3,Kontrakter!$C$3,H79=Kontrakter!$B$2,Kontrakter!$C$2,H79=Kontrakter!$B$4,Kontrakter!$C$4,H79=Kontrakter!$B$5,Kontrakter!$C$5,H79=Kontrakter!$B$6,Kontrakter!$C$6,H79=Kontrakter!$B$7,Kontrakter!$C$7,H79=Kontrakter!$B$8,Kontrakter!$C$8,H79=Kontrakter!$B$9,Kontrakter!$C$9,H79=Kontrakter!$B$10,Kontrakter!$C$10,H79=Kontrakter!$B$11,Kontrakter!$C$11)</f>
        <v>Rejlers Elsikkerhet AS</v>
      </c>
      <c r="M79" s="45" cm="1">
        <f t="array" ref="M79">_xlfn.IFS(L79=Kontrakter!$C$3,Kontrakter!$D$3,L79=Kontrakter!$C$2,Kontrakter!$D$2,L79=Kontrakter!$C$4,Kontrakter!$D$4,L79=Kontrakter!$C$5,Kontrakter!$D$5,L79=Kontrakter!$C$6,Kontrakter!$D$6,L79=Kontrakter!$C$7,Kontrakter!$D$7,L79=Kontrakter!$C$8,Kontrakter!$D$8,L79=Kontrakter!$C$9,Kontrakter!$D$9,L79=Kontrakter!$C$10,Kontrakter!$D$10,L79=Kontrakter!$C$11,Kontrakter!$D$11)</f>
        <v>95823000</v>
      </c>
      <c r="N79" s="47" t="str" cm="1">
        <f t="array" ref="N79">_xlfn.IFS(L79=Kontrakter!$C$3,Kontrakter!$E$3,L79=Kontrakter!$C$2,Kontrakter!$E$2,L79=Kontrakter!$C$4,Kontrakter!$E$4,L79=Kontrakter!$C$5,Kontrakter!$E$5,L79=Kontrakter!$C$6,Kontrakter!$E$6,L79=Kontrakter!$C$7,Kontrakter!$E$7,L79=Kontrakter!$C$8,Kontrakter!$E$8,L79=Kontrakter!$C$9,Kontrakter!$E$9,L79=Kontrakter!$C$10,Kontrakter!$E$10,L79=Kontrakter!$C$11,Kontrakter!$E$11)</f>
        <v>tilsyn@elvia.no</v>
      </c>
    </row>
    <row r="80" spans="1:14" s="42" customFormat="1" x14ac:dyDescent="0.3">
      <c r="A80" s="43">
        <v>180</v>
      </c>
      <c r="B80" s="42" t="s">
        <v>10</v>
      </c>
      <c r="C80" s="42" t="s">
        <v>103</v>
      </c>
      <c r="D80" s="42" t="s">
        <v>16</v>
      </c>
      <c r="E80" s="42" t="s">
        <v>62</v>
      </c>
      <c r="F80" s="44" t="s">
        <v>1403</v>
      </c>
      <c r="G80" s="42" t="s">
        <v>10</v>
      </c>
      <c r="H80" s="45" t="s">
        <v>1363</v>
      </c>
      <c r="I80" s="46">
        <v>1</v>
      </c>
      <c r="J80" s="46" t="s">
        <v>10</v>
      </c>
      <c r="K80" s="46" t="s">
        <v>62</v>
      </c>
      <c r="L80" s="45" t="str" cm="1">
        <f t="array" ref="L80">_xlfn.IFS(H80=Kontrakter!$B$3,Kontrakter!$C$3,H80=Kontrakter!$B$2,Kontrakter!$C$2,H80=Kontrakter!$B$4,Kontrakter!$C$4,H80=Kontrakter!$B$5,Kontrakter!$C$5,H80=Kontrakter!$B$6,Kontrakter!$C$6,H80=Kontrakter!$B$7,Kontrakter!$C$7,H80=Kontrakter!$B$8,Kontrakter!$C$8,H80=Kontrakter!$B$9,Kontrakter!$C$9,H80=Kontrakter!$B$10,Kontrakter!$C$10,H80=Kontrakter!$B$11,Kontrakter!$C$11)</f>
        <v>Rejlers Elsikkerhet AS</v>
      </c>
      <c r="M80" s="45" cm="1">
        <f t="array" ref="M80">_xlfn.IFS(L80=Kontrakter!$C$3,Kontrakter!$D$3,L80=Kontrakter!$C$2,Kontrakter!$D$2,L80=Kontrakter!$C$4,Kontrakter!$D$4,L80=Kontrakter!$C$5,Kontrakter!$D$5,L80=Kontrakter!$C$6,Kontrakter!$D$6,L80=Kontrakter!$C$7,Kontrakter!$D$7,L80=Kontrakter!$C$8,Kontrakter!$D$8,L80=Kontrakter!$C$9,Kontrakter!$D$9,L80=Kontrakter!$C$10,Kontrakter!$D$10,L80=Kontrakter!$C$11,Kontrakter!$D$11)</f>
        <v>95823000</v>
      </c>
      <c r="N80" s="47" t="str" cm="1">
        <f t="array" ref="N80">_xlfn.IFS(L80=Kontrakter!$C$3,Kontrakter!$E$3,L80=Kontrakter!$C$2,Kontrakter!$E$2,L80=Kontrakter!$C$4,Kontrakter!$E$4,L80=Kontrakter!$C$5,Kontrakter!$E$5,L80=Kontrakter!$C$6,Kontrakter!$E$6,L80=Kontrakter!$C$7,Kontrakter!$E$7,L80=Kontrakter!$C$8,Kontrakter!$E$8,L80=Kontrakter!$C$9,Kontrakter!$E$9,L80=Kontrakter!$C$10,Kontrakter!$E$10,L80=Kontrakter!$C$11,Kontrakter!$E$11)</f>
        <v>tilsyn@elvia.no</v>
      </c>
    </row>
    <row r="81" spans="1:14" s="42" customFormat="1" x14ac:dyDescent="0.3">
      <c r="A81" s="43">
        <v>181</v>
      </c>
      <c r="B81" s="42" t="s">
        <v>10</v>
      </c>
      <c r="C81" s="42" t="s">
        <v>104</v>
      </c>
      <c r="D81" s="42" t="s">
        <v>16</v>
      </c>
      <c r="E81" s="42" t="s">
        <v>62</v>
      </c>
      <c r="F81" s="44" t="s">
        <v>1403</v>
      </c>
      <c r="G81" s="42" t="s">
        <v>10</v>
      </c>
      <c r="H81" s="45" t="s">
        <v>1363</v>
      </c>
      <c r="I81" s="46">
        <v>1</v>
      </c>
      <c r="J81" s="46" t="s">
        <v>10</v>
      </c>
      <c r="K81" s="46" t="s">
        <v>62</v>
      </c>
      <c r="L81" s="45" t="str" cm="1">
        <f t="array" ref="L81">_xlfn.IFS(H81=Kontrakter!$B$3,Kontrakter!$C$3,H81=Kontrakter!$B$2,Kontrakter!$C$2,H81=Kontrakter!$B$4,Kontrakter!$C$4,H81=Kontrakter!$B$5,Kontrakter!$C$5,H81=Kontrakter!$B$6,Kontrakter!$C$6,H81=Kontrakter!$B$7,Kontrakter!$C$7,H81=Kontrakter!$B$8,Kontrakter!$C$8,H81=Kontrakter!$B$9,Kontrakter!$C$9,H81=Kontrakter!$B$10,Kontrakter!$C$10,H81=Kontrakter!$B$11,Kontrakter!$C$11)</f>
        <v>Rejlers Elsikkerhet AS</v>
      </c>
      <c r="M81" s="45" cm="1">
        <f t="array" ref="M81">_xlfn.IFS(L81=Kontrakter!$C$3,Kontrakter!$D$3,L81=Kontrakter!$C$2,Kontrakter!$D$2,L81=Kontrakter!$C$4,Kontrakter!$D$4,L81=Kontrakter!$C$5,Kontrakter!$D$5,L81=Kontrakter!$C$6,Kontrakter!$D$6,L81=Kontrakter!$C$7,Kontrakter!$D$7,L81=Kontrakter!$C$8,Kontrakter!$D$8,L81=Kontrakter!$C$9,Kontrakter!$D$9,L81=Kontrakter!$C$10,Kontrakter!$D$10,L81=Kontrakter!$C$11,Kontrakter!$D$11)</f>
        <v>95823000</v>
      </c>
      <c r="N81" s="47" t="str" cm="1">
        <f t="array" ref="N81">_xlfn.IFS(L81=Kontrakter!$C$3,Kontrakter!$E$3,L81=Kontrakter!$C$2,Kontrakter!$E$2,L81=Kontrakter!$C$4,Kontrakter!$E$4,L81=Kontrakter!$C$5,Kontrakter!$E$5,L81=Kontrakter!$C$6,Kontrakter!$E$6,L81=Kontrakter!$C$7,Kontrakter!$E$7,L81=Kontrakter!$C$8,Kontrakter!$E$8,L81=Kontrakter!$C$9,Kontrakter!$E$9,L81=Kontrakter!$C$10,Kontrakter!$E$10,L81=Kontrakter!$C$11,Kontrakter!$E$11)</f>
        <v>tilsyn@elvia.no</v>
      </c>
    </row>
    <row r="82" spans="1:14" s="42" customFormat="1" x14ac:dyDescent="0.3">
      <c r="A82" s="43">
        <v>182</v>
      </c>
      <c r="B82" s="42" t="s">
        <v>10</v>
      </c>
      <c r="C82" s="42" t="s">
        <v>298</v>
      </c>
      <c r="D82" s="42" t="s">
        <v>16</v>
      </c>
      <c r="E82" s="42" t="s">
        <v>98</v>
      </c>
      <c r="F82" s="44" t="s">
        <v>1403</v>
      </c>
      <c r="G82" s="42" t="s">
        <v>10</v>
      </c>
      <c r="H82" s="45" t="s">
        <v>1364</v>
      </c>
      <c r="I82" s="46">
        <v>2</v>
      </c>
      <c r="J82" s="46" t="s">
        <v>10</v>
      </c>
      <c r="K82" s="46" t="s">
        <v>98</v>
      </c>
      <c r="L82" s="45" t="str" cm="1">
        <f t="array" ref="L82">_xlfn.IFS(H82=Kontrakter!$B$3,Kontrakter!$C$3,H82=Kontrakter!$B$2,Kontrakter!$C$2,H82=Kontrakter!$B$4,Kontrakter!$C$4,H82=Kontrakter!$B$5,Kontrakter!$C$5,H82=Kontrakter!$B$6,Kontrakter!$C$6,H82=Kontrakter!$B$7,Kontrakter!$C$7,H82=Kontrakter!$B$8,Kontrakter!$C$8,H82=Kontrakter!$B$9,Kontrakter!$C$9,H82=Kontrakter!$B$10,Kontrakter!$C$10,H82=Kontrakter!$B$11,Kontrakter!$C$11)</f>
        <v>Omexom Elsikkerhet AS</v>
      </c>
      <c r="M82" s="45" cm="1">
        <f t="array" ref="M82">_xlfn.IFS(L82=Kontrakter!$C$3,Kontrakter!$D$3,L82=Kontrakter!$C$2,Kontrakter!$D$2,L82=Kontrakter!$C$4,Kontrakter!$D$4,L82=Kontrakter!$C$5,Kontrakter!$D$5,L82=Kontrakter!$C$6,Kontrakter!$D$6,L82=Kontrakter!$C$7,Kontrakter!$D$7,L82=Kontrakter!$C$8,Kontrakter!$D$8,L82=Kontrakter!$C$9,Kontrakter!$D$9,L82=Kontrakter!$C$10,Kontrakter!$D$10,L82=Kontrakter!$C$11,Kontrakter!$D$11)</f>
        <v>23128800</v>
      </c>
      <c r="N82" s="47" t="str" cm="1">
        <f t="array" ref="N82">_xlfn.IFS(L82=Kontrakter!$C$3,Kontrakter!$E$3,L82=Kontrakter!$C$2,Kontrakter!$E$2,L82=Kontrakter!$C$4,Kontrakter!$E$4,L82=Kontrakter!$C$5,Kontrakter!$E$5,L82=Kontrakter!$C$6,Kontrakter!$E$6,L82=Kontrakter!$C$7,Kontrakter!$E$7,L82=Kontrakter!$C$8,Kontrakter!$E$8,L82=Kontrakter!$C$9,Kontrakter!$E$9,L82=Kontrakter!$C$10,Kontrakter!$E$10,L82=Kontrakter!$C$11,Kontrakter!$E$11)</f>
        <v>tilsyn@elvia.no</v>
      </c>
    </row>
    <row r="83" spans="1:14" s="42" customFormat="1" x14ac:dyDescent="0.3">
      <c r="A83" s="43">
        <v>183</v>
      </c>
      <c r="B83" s="42" t="s">
        <v>10</v>
      </c>
      <c r="C83" s="42" t="s">
        <v>106</v>
      </c>
      <c r="D83" s="42" t="s">
        <v>16</v>
      </c>
      <c r="E83" s="42" t="s">
        <v>62</v>
      </c>
      <c r="F83" s="44" t="s">
        <v>1403</v>
      </c>
      <c r="G83" s="42" t="s">
        <v>10</v>
      </c>
      <c r="H83" s="45" t="s">
        <v>1363</v>
      </c>
      <c r="I83" s="46">
        <v>1</v>
      </c>
      <c r="J83" s="46" t="s">
        <v>10</v>
      </c>
      <c r="K83" s="46" t="s">
        <v>62</v>
      </c>
      <c r="L83" s="45" t="str" cm="1">
        <f t="array" ref="L83">_xlfn.IFS(H83=Kontrakter!$B$3,Kontrakter!$C$3,H83=Kontrakter!$B$2,Kontrakter!$C$2,H83=Kontrakter!$B$4,Kontrakter!$C$4,H83=Kontrakter!$B$5,Kontrakter!$C$5,H83=Kontrakter!$B$6,Kontrakter!$C$6,H83=Kontrakter!$B$7,Kontrakter!$C$7,H83=Kontrakter!$B$8,Kontrakter!$C$8,H83=Kontrakter!$B$9,Kontrakter!$C$9,H83=Kontrakter!$B$10,Kontrakter!$C$10,H83=Kontrakter!$B$11,Kontrakter!$C$11)</f>
        <v>Rejlers Elsikkerhet AS</v>
      </c>
      <c r="M83" s="45" cm="1">
        <f t="array" ref="M83">_xlfn.IFS(L83=Kontrakter!$C$3,Kontrakter!$D$3,L83=Kontrakter!$C$2,Kontrakter!$D$2,L83=Kontrakter!$C$4,Kontrakter!$D$4,L83=Kontrakter!$C$5,Kontrakter!$D$5,L83=Kontrakter!$C$6,Kontrakter!$D$6,L83=Kontrakter!$C$7,Kontrakter!$D$7,L83=Kontrakter!$C$8,Kontrakter!$D$8,L83=Kontrakter!$C$9,Kontrakter!$D$9,L83=Kontrakter!$C$10,Kontrakter!$D$10,L83=Kontrakter!$C$11,Kontrakter!$D$11)</f>
        <v>95823000</v>
      </c>
      <c r="N83" s="47" t="str" cm="1">
        <f t="array" ref="N83">_xlfn.IFS(L83=Kontrakter!$C$3,Kontrakter!$E$3,L83=Kontrakter!$C$2,Kontrakter!$E$2,L83=Kontrakter!$C$4,Kontrakter!$E$4,L83=Kontrakter!$C$5,Kontrakter!$E$5,L83=Kontrakter!$C$6,Kontrakter!$E$6,L83=Kontrakter!$C$7,Kontrakter!$E$7,L83=Kontrakter!$C$8,Kontrakter!$E$8,L83=Kontrakter!$C$9,Kontrakter!$E$9,L83=Kontrakter!$C$10,Kontrakter!$E$10,L83=Kontrakter!$C$11,Kontrakter!$E$11)</f>
        <v>tilsyn@elvia.no</v>
      </c>
    </row>
    <row r="84" spans="1:14" s="42" customFormat="1" x14ac:dyDescent="0.3">
      <c r="A84" s="43">
        <v>184</v>
      </c>
      <c r="B84" s="42" t="s">
        <v>10</v>
      </c>
      <c r="C84" s="42" t="s">
        <v>107</v>
      </c>
      <c r="D84" s="42" t="s">
        <v>16</v>
      </c>
      <c r="E84" s="42" t="s">
        <v>13</v>
      </c>
      <c r="F84" s="44" t="s">
        <v>1403</v>
      </c>
      <c r="G84" s="42" t="s">
        <v>10</v>
      </c>
      <c r="H84" s="45" t="s">
        <v>1363</v>
      </c>
      <c r="I84" s="46">
        <v>1</v>
      </c>
      <c r="J84" s="46" t="s">
        <v>10</v>
      </c>
      <c r="K84" s="46" t="s">
        <v>13</v>
      </c>
      <c r="L84" s="45" t="str" cm="1">
        <f t="array" ref="L84">_xlfn.IFS(H84=Kontrakter!$B$3,Kontrakter!$C$3,H84=Kontrakter!$B$2,Kontrakter!$C$2,H84=Kontrakter!$B$4,Kontrakter!$C$4,H84=Kontrakter!$B$5,Kontrakter!$C$5,H84=Kontrakter!$B$6,Kontrakter!$C$6,H84=Kontrakter!$B$7,Kontrakter!$C$7,H84=Kontrakter!$B$8,Kontrakter!$C$8,H84=Kontrakter!$B$9,Kontrakter!$C$9,H84=Kontrakter!$B$10,Kontrakter!$C$10,H84=Kontrakter!$B$11,Kontrakter!$C$11)</f>
        <v>Rejlers Elsikkerhet AS</v>
      </c>
      <c r="M84" s="45" cm="1">
        <f t="array" ref="M84">_xlfn.IFS(L84=Kontrakter!$C$3,Kontrakter!$D$3,L84=Kontrakter!$C$2,Kontrakter!$D$2,L84=Kontrakter!$C$4,Kontrakter!$D$4,L84=Kontrakter!$C$5,Kontrakter!$D$5,L84=Kontrakter!$C$6,Kontrakter!$D$6,L84=Kontrakter!$C$7,Kontrakter!$D$7,L84=Kontrakter!$C$8,Kontrakter!$D$8,L84=Kontrakter!$C$9,Kontrakter!$D$9,L84=Kontrakter!$C$10,Kontrakter!$D$10,L84=Kontrakter!$C$11,Kontrakter!$D$11)</f>
        <v>95823000</v>
      </c>
      <c r="N84" s="47" t="str" cm="1">
        <f t="array" ref="N84">_xlfn.IFS(L84=Kontrakter!$C$3,Kontrakter!$E$3,L84=Kontrakter!$C$2,Kontrakter!$E$2,L84=Kontrakter!$C$4,Kontrakter!$E$4,L84=Kontrakter!$C$5,Kontrakter!$E$5,L84=Kontrakter!$C$6,Kontrakter!$E$6,L84=Kontrakter!$C$7,Kontrakter!$E$7,L84=Kontrakter!$C$8,Kontrakter!$E$8,L84=Kontrakter!$C$9,Kontrakter!$E$9,L84=Kontrakter!$C$10,Kontrakter!$E$10,L84=Kontrakter!$C$11,Kontrakter!$E$11)</f>
        <v>tilsyn@elvia.no</v>
      </c>
    </row>
    <row r="85" spans="1:14" s="42" customFormat="1" x14ac:dyDescent="0.3">
      <c r="A85" s="43">
        <v>185</v>
      </c>
      <c r="B85" s="42" t="s">
        <v>10</v>
      </c>
      <c r="C85" s="42" t="s">
        <v>108</v>
      </c>
      <c r="D85" s="42" t="s">
        <v>16</v>
      </c>
      <c r="E85" s="42" t="s">
        <v>13</v>
      </c>
      <c r="F85" s="44" t="s">
        <v>1403</v>
      </c>
      <c r="G85" s="42" t="s">
        <v>10</v>
      </c>
      <c r="H85" s="45" t="s">
        <v>1363</v>
      </c>
      <c r="I85" s="46">
        <v>1</v>
      </c>
      <c r="J85" s="46" t="s">
        <v>10</v>
      </c>
      <c r="K85" s="46" t="s">
        <v>13</v>
      </c>
      <c r="L85" s="45" t="str" cm="1">
        <f t="array" ref="L85">_xlfn.IFS(H85=Kontrakter!$B$3,Kontrakter!$C$3,H85=Kontrakter!$B$2,Kontrakter!$C$2,H85=Kontrakter!$B$4,Kontrakter!$C$4,H85=Kontrakter!$B$5,Kontrakter!$C$5,H85=Kontrakter!$B$6,Kontrakter!$C$6,H85=Kontrakter!$B$7,Kontrakter!$C$7,H85=Kontrakter!$B$8,Kontrakter!$C$8,H85=Kontrakter!$B$9,Kontrakter!$C$9,H85=Kontrakter!$B$10,Kontrakter!$C$10,H85=Kontrakter!$B$11,Kontrakter!$C$11)</f>
        <v>Rejlers Elsikkerhet AS</v>
      </c>
      <c r="M85" s="45" cm="1">
        <f t="array" ref="M85">_xlfn.IFS(L85=Kontrakter!$C$3,Kontrakter!$D$3,L85=Kontrakter!$C$2,Kontrakter!$D$2,L85=Kontrakter!$C$4,Kontrakter!$D$4,L85=Kontrakter!$C$5,Kontrakter!$D$5,L85=Kontrakter!$C$6,Kontrakter!$D$6,L85=Kontrakter!$C$7,Kontrakter!$D$7,L85=Kontrakter!$C$8,Kontrakter!$D$8,L85=Kontrakter!$C$9,Kontrakter!$D$9,L85=Kontrakter!$C$10,Kontrakter!$D$10,L85=Kontrakter!$C$11,Kontrakter!$D$11)</f>
        <v>95823000</v>
      </c>
      <c r="N85" s="47" t="str" cm="1">
        <f t="array" ref="N85">_xlfn.IFS(L85=Kontrakter!$C$3,Kontrakter!$E$3,L85=Kontrakter!$C$2,Kontrakter!$E$2,L85=Kontrakter!$C$4,Kontrakter!$E$4,L85=Kontrakter!$C$5,Kontrakter!$E$5,L85=Kontrakter!$C$6,Kontrakter!$E$6,L85=Kontrakter!$C$7,Kontrakter!$E$7,L85=Kontrakter!$C$8,Kontrakter!$E$8,L85=Kontrakter!$C$9,Kontrakter!$E$9,L85=Kontrakter!$C$10,Kontrakter!$E$10,L85=Kontrakter!$C$11,Kontrakter!$E$11)</f>
        <v>tilsyn@elvia.no</v>
      </c>
    </row>
    <row r="86" spans="1:14" s="42" customFormat="1" x14ac:dyDescent="0.3">
      <c r="A86" s="43">
        <v>186</v>
      </c>
      <c r="B86" s="42" t="s">
        <v>10</v>
      </c>
      <c r="C86" s="42" t="s">
        <v>299</v>
      </c>
      <c r="D86" s="42" t="s">
        <v>16</v>
      </c>
      <c r="E86" s="42" t="s">
        <v>98</v>
      </c>
      <c r="F86" s="44" t="s">
        <v>1403</v>
      </c>
      <c r="G86" s="42" t="s">
        <v>10</v>
      </c>
      <c r="H86" s="45" t="s">
        <v>1364</v>
      </c>
      <c r="I86" s="46">
        <v>2</v>
      </c>
      <c r="J86" s="46" t="s">
        <v>10</v>
      </c>
      <c r="K86" s="46" t="s">
        <v>98</v>
      </c>
      <c r="L86" s="45" t="str" cm="1">
        <f t="array" ref="L86">_xlfn.IFS(H86=Kontrakter!$B$3,Kontrakter!$C$3,H86=Kontrakter!$B$2,Kontrakter!$C$2,H86=Kontrakter!$B$4,Kontrakter!$C$4,H86=Kontrakter!$B$5,Kontrakter!$C$5,H86=Kontrakter!$B$6,Kontrakter!$C$6,H86=Kontrakter!$B$7,Kontrakter!$C$7,H86=Kontrakter!$B$8,Kontrakter!$C$8,H86=Kontrakter!$B$9,Kontrakter!$C$9,H86=Kontrakter!$B$10,Kontrakter!$C$10,H86=Kontrakter!$B$11,Kontrakter!$C$11)</f>
        <v>Omexom Elsikkerhet AS</v>
      </c>
      <c r="M86" s="45" cm="1">
        <f t="array" ref="M86">_xlfn.IFS(L86=Kontrakter!$C$3,Kontrakter!$D$3,L86=Kontrakter!$C$2,Kontrakter!$D$2,L86=Kontrakter!$C$4,Kontrakter!$D$4,L86=Kontrakter!$C$5,Kontrakter!$D$5,L86=Kontrakter!$C$6,Kontrakter!$D$6,L86=Kontrakter!$C$7,Kontrakter!$D$7,L86=Kontrakter!$C$8,Kontrakter!$D$8,L86=Kontrakter!$C$9,Kontrakter!$D$9,L86=Kontrakter!$C$10,Kontrakter!$D$10,L86=Kontrakter!$C$11,Kontrakter!$D$11)</f>
        <v>23128800</v>
      </c>
      <c r="N86" s="47" t="str" cm="1">
        <f t="array" ref="N86">_xlfn.IFS(L86=Kontrakter!$C$3,Kontrakter!$E$3,L86=Kontrakter!$C$2,Kontrakter!$E$2,L86=Kontrakter!$C$4,Kontrakter!$E$4,L86=Kontrakter!$C$5,Kontrakter!$E$5,L86=Kontrakter!$C$6,Kontrakter!$E$6,L86=Kontrakter!$C$7,Kontrakter!$E$7,L86=Kontrakter!$C$8,Kontrakter!$E$8,L86=Kontrakter!$C$9,Kontrakter!$E$9,L86=Kontrakter!$C$10,Kontrakter!$E$10,L86=Kontrakter!$C$11,Kontrakter!$E$11)</f>
        <v>tilsyn@elvia.no</v>
      </c>
    </row>
    <row r="87" spans="1:14" s="42" customFormat="1" x14ac:dyDescent="0.3">
      <c r="A87" s="43">
        <v>187</v>
      </c>
      <c r="B87" s="42" t="s">
        <v>10</v>
      </c>
      <c r="C87" s="42" t="s">
        <v>110</v>
      </c>
      <c r="D87" s="42" t="s">
        <v>16</v>
      </c>
      <c r="E87" s="42" t="s">
        <v>67</v>
      </c>
      <c r="F87" s="44" t="s">
        <v>1403</v>
      </c>
      <c r="G87" s="42" t="s">
        <v>10</v>
      </c>
      <c r="H87" s="45" t="s">
        <v>1367</v>
      </c>
      <c r="I87" s="46">
        <v>3</v>
      </c>
      <c r="J87" s="46" t="s">
        <v>10</v>
      </c>
      <c r="K87" s="46" t="s">
        <v>67</v>
      </c>
      <c r="L87" s="45" t="str" cm="1">
        <f t="array" ref="L87">_xlfn.IFS(H87=Kontrakter!$B$3,Kontrakter!$C$3,H87=Kontrakter!$B$2,Kontrakter!$C$2,H87=Kontrakter!$B$4,Kontrakter!$C$4,H87=Kontrakter!$B$5,Kontrakter!$C$5,H87=Kontrakter!$B$6,Kontrakter!$C$6,H87=Kontrakter!$B$7,Kontrakter!$C$7,H87=Kontrakter!$B$8,Kontrakter!$C$8,H87=Kontrakter!$B$9,Kontrakter!$C$9,H87=Kontrakter!$B$10,Kontrakter!$C$10,H87=Kontrakter!$B$11,Kontrakter!$C$11)</f>
        <v>Omexom Elsikkerhet AS</v>
      </c>
      <c r="M87" s="45" cm="1">
        <f t="array" ref="M87">_xlfn.IFS(L87=Kontrakter!$C$3,Kontrakter!$D$3,L87=Kontrakter!$C$2,Kontrakter!$D$2,L87=Kontrakter!$C$4,Kontrakter!$D$4,L87=Kontrakter!$C$5,Kontrakter!$D$5,L87=Kontrakter!$C$6,Kontrakter!$D$6,L87=Kontrakter!$C$7,Kontrakter!$D$7,L87=Kontrakter!$C$8,Kontrakter!$D$8,L87=Kontrakter!$C$9,Kontrakter!$D$9,L87=Kontrakter!$C$10,Kontrakter!$D$10,L87=Kontrakter!$C$11,Kontrakter!$D$11)</f>
        <v>23128800</v>
      </c>
      <c r="N87" s="47" t="str" cm="1">
        <f t="array" ref="N87">_xlfn.IFS(L87=Kontrakter!$C$3,Kontrakter!$E$3,L87=Kontrakter!$C$2,Kontrakter!$E$2,L87=Kontrakter!$C$4,Kontrakter!$E$4,L87=Kontrakter!$C$5,Kontrakter!$E$5,L87=Kontrakter!$C$6,Kontrakter!$E$6,L87=Kontrakter!$C$7,Kontrakter!$E$7,L87=Kontrakter!$C$8,Kontrakter!$E$8,L87=Kontrakter!$C$9,Kontrakter!$E$9,L87=Kontrakter!$C$10,Kontrakter!$E$10,L87=Kontrakter!$C$11,Kontrakter!$E$11)</f>
        <v>tilsyn@elvia.no</v>
      </c>
    </row>
    <row r="88" spans="1:14" s="42" customFormat="1" x14ac:dyDescent="0.3">
      <c r="A88" s="43">
        <v>188</v>
      </c>
      <c r="B88" s="42" t="s">
        <v>10</v>
      </c>
      <c r="C88" s="42" t="s">
        <v>111</v>
      </c>
      <c r="D88" s="42" t="s">
        <v>16</v>
      </c>
      <c r="E88" s="42" t="s">
        <v>67</v>
      </c>
      <c r="F88" s="44" t="s">
        <v>1403</v>
      </c>
      <c r="G88" s="42" t="s">
        <v>10</v>
      </c>
      <c r="H88" s="45" t="s">
        <v>1367</v>
      </c>
      <c r="I88" s="46">
        <v>3</v>
      </c>
      <c r="J88" s="46" t="s">
        <v>10</v>
      </c>
      <c r="K88" s="46" t="s">
        <v>67</v>
      </c>
      <c r="L88" s="45" t="str" cm="1">
        <f t="array" ref="L88">_xlfn.IFS(H88=Kontrakter!$B$3,Kontrakter!$C$3,H88=Kontrakter!$B$2,Kontrakter!$C$2,H88=Kontrakter!$B$4,Kontrakter!$C$4,H88=Kontrakter!$B$5,Kontrakter!$C$5,H88=Kontrakter!$B$6,Kontrakter!$C$6,H88=Kontrakter!$B$7,Kontrakter!$C$7,H88=Kontrakter!$B$8,Kontrakter!$C$8,H88=Kontrakter!$B$9,Kontrakter!$C$9,H88=Kontrakter!$B$10,Kontrakter!$C$10,H88=Kontrakter!$B$11,Kontrakter!$C$11)</f>
        <v>Omexom Elsikkerhet AS</v>
      </c>
      <c r="M88" s="45" cm="1">
        <f t="array" ref="M88">_xlfn.IFS(L88=Kontrakter!$C$3,Kontrakter!$D$3,L88=Kontrakter!$C$2,Kontrakter!$D$2,L88=Kontrakter!$C$4,Kontrakter!$D$4,L88=Kontrakter!$C$5,Kontrakter!$D$5,L88=Kontrakter!$C$6,Kontrakter!$D$6,L88=Kontrakter!$C$7,Kontrakter!$D$7,L88=Kontrakter!$C$8,Kontrakter!$D$8,L88=Kontrakter!$C$9,Kontrakter!$D$9,L88=Kontrakter!$C$10,Kontrakter!$D$10,L88=Kontrakter!$C$11,Kontrakter!$D$11)</f>
        <v>23128800</v>
      </c>
      <c r="N88" s="47" t="str" cm="1">
        <f t="array" ref="N88">_xlfn.IFS(L88=Kontrakter!$C$3,Kontrakter!$E$3,L88=Kontrakter!$C$2,Kontrakter!$E$2,L88=Kontrakter!$C$4,Kontrakter!$E$4,L88=Kontrakter!$C$5,Kontrakter!$E$5,L88=Kontrakter!$C$6,Kontrakter!$E$6,L88=Kontrakter!$C$7,Kontrakter!$E$7,L88=Kontrakter!$C$8,Kontrakter!$E$8,L88=Kontrakter!$C$9,Kontrakter!$E$9,L88=Kontrakter!$C$10,Kontrakter!$E$10,L88=Kontrakter!$C$11,Kontrakter!$E$11)</f>
        <v>tilsyn@elvia.no</v>
      </c>
    </row>
    <row r="89" spans="1:14" s="42" customFormat="1" x14ac:dyDescent="0.3">
      <c r="A89" s="43">
        <v>190</v>
      </c>
      <c r="B89" s="42" t="s">
        <v>10</v>
      </c>
      <c r="C89" s="42" t="s">
        <v>112</v>
      </c>
      <c r="D89" s="42" t="s">
        <v>16</v>
      </c>
      <c r="E89" s="42" t="s">
        <v>67</v>
      </c>
      <c r="F89" s="44" t="s">
        <v>1403</v>
      </c>
      <c r="G89" s="42" t="s">
        <v>10</v>
      </c>
      <c r="H89" s="45" t="s">
        <v>1367</v>
      </c>
      <c r="I89" s="46">
        <v>3</v>
      </c>
      <c r="J89" s="46" t="s">
        <v>10</v>
      </c>
      <c r="K89" s="46" t="s">
        <v>67</v>
      </c>
      <c r="L89" s="45" t="str" cm="1">
        <f t="array" ref="L89">_xlfn.IFS(H89=Kontrakter!$B$3,Kontrakter!$C$3,H89=Kontrakter!$B$2,Kontrakter!$C$2,H89=Kontrakter!$B$4,Kontrakter!$C$4,H89=Kontrakter!$B$5,Kontrakter!$C$5,H89=Kontrakter!$B$6,Kontrakter!$C$6,H89=Kontrakter!$B$7,Kontrakter!$C$7,H89=Kontrakter!$B$8,Kontrakter!$C$8,H89=Kontrakter!$B$9,Kontrakter!$C$9,H89=Kontrakter!$B$10,Kontrakter!$C$10,H89=Kontrakter!$B$11,Kontrakter!$C$11)</f>
        <v>Omexom Elsikkerhet AS</v>
      </c>
      <c r="M89" s="45" cm="1">
        <f t="array" ref="M89">_xlfn.IFS(L89=Kontrakter!$C$3,Kontrakter!$D$3,L89=Kontrakter!$C$2,Kontrakter!$D$2,L89=Kontrakter!$C$4,Kontrakter!$D$4,L89=Kontrakter!$C$5,Kontrakter!$D$5,L89=Kontrakter!$C$6,Kontrakter!$D$6,L89=Kontrakter!$C$7,Kontrakter!$D$7,L89=Kontrakter!$C$8,Kontrakter!$D$8,L89=Kontrakter!$C$9,Kontrakter!$D$9,L89=Kontrakter!$C$10,Kontrakter!$D$10,L89=Kontrakter!$C$11,Kontrakter!$D$11)</f>
        <v>23128800</v>
      </c>
      <c r="N89" s="47" t="str" cm="1">
        <f t="array" ref="N89">_xlfn.IFS(L89=Kontrakter!$C$3,Kontrakter!$E$3,L89=Kontrakter!$C$2,Kontrakter!$E$2,L89=Kontrakter!$C$4,Kontrakter!$E$4,L89=Kontrakter!$C$5,Kontrakter!$E$5,L89=Kontrakter!$C$6,Kontrakter!$E$6,L89=Kontrakter!$C$7,Kontrakter!$E$7,L89=Kontrakter!$C$8,Kontrakter!$E$8,L89=Kontrakter!$C$9,Kontrakter!$E$9,L89=Kontrakter!$C$10,Kontrakter!$E$10,L89=Kontrakter!$C$11,Kontrakter!$E$11)</f>
        <v>tilsyn@elvia.no</v>
      </c>
    </row>
    <row r="90" spans="1:14" s="42" customFormat="1" x14ac:dyDescent="0.3">
      <c r="A90" s="43">
        <v>191</v>
      </c>
      <c r="B90" s="42" t="s">
        <v>10</v>
      </c>
      <c r="C90" s="42" t="s">
        <v>113</v>
      </c>
      <c r="D90" s="42" t="s">
        <v>16</v>
      </c>
      <c r="E90" s="42" t="s">
        <v>67</v>
      </c>
      <c r="F90" s="44" t="s">
        <v>1403</v>
      </c>
      <c r="G90" s="42" t="s">
        <v>10</v>
      </c>
      <c r="H90" s="45" t="s">
        <v>1367</v>
      </c>
      <c r="I90" s="46">
        <v>3</v>
      </c>
      <c r="J90" s="46" t="s">
        <v>10</v>
      </c>
      <c r="K90" s="46" t="s">
        <v>67</v>
      </c>
      <c r="L90" s="45" t="str" cm="1">
        <f t="array" ref="L90">_xlfn.IFS(H90=Kontrakter!$B$3,Kontrakter!$C$3,H90=Kontrakter!$B$2,Kontrakter!$C$2,H90=Kontrakter!$B$4,Kontrakter!$C$4,H90=Kontrakter!$B$5,Kontrakter!$C$5,H90=Kontrakter!$B$6,Kontrakter!$C$6,H90=Kontrakter!$B$7,Kontrakter!$C$7,H90=Kontrakter!$B$8,Kontrakter!$C$8,H90=Kontrakter!$B$9,Kontrakter!$C$9,H90=Kontrakter!$B$10,Kontrakter!$C$10,H90=Kontrakter!$B$11,Kontrakter!$C$11)</f>
        <v>Omexom Elsikkerhet AS</v>
      </c>
      <c r="M90" s="45" cm="1">
        <f t="array" ref="M90">_xlfn.IFS(L90=Kontrakter!$C$3,Kontrakter!$D$3,L90=Kontrakter!$C$2,Kontrakter!$D$2,L90=Kontrakter!$C$4,Kontrakter!$D$4,L90=Kontrakter!$C$5,Kontrakter!$D$5,L90=Kontrakter!$C$6,Kontrakter!$D$6,L90=Kontrakter!$C$7,Kontrakter!$D$7,L90=Kontrakter!$C$8,Kontrakter!$D$8,L90=Kontrakter!$C$9,Kontrakter!$D$9,L90=Kontrakter!$C$10,Kontrakter!$D$10,L90=Kontrakter!$C$11,Kontrakter!$D$11)</f>
        <v>23128800</v>
      </c>
      <c r="N90" s="47" t="str" cm="1">
        <f t="array" ref="N90">_xlfn.IFS(L90=Kontrakter!$C$3,Kontrakter!$E$3,L90=Kontrakter!$C$2,Kontrakter!$E$2,L90=Kontrakter!$C$4,Kontrakter!$E$4,L90=Kontrakter!$C$5,Kontrakter!$E$5,L90=Kontrakter!$C$6,Kontrakter!$E$6,L90=Kontrakter!$C$7,Kontrakter!$E$7,L90=Kontrakter!$C$8,Kontrakter!$E$8,L90=Kontrakter!$C$9,Kontrakter!$E$9,L90=Kontrakter!$C$10,Kontrakter!$E$10,L90=Kontrakter!$C$11,Kontrakter!$E$11)</f>
        <v>tilsyn@elvia.no</v>
      </c>
    </row>
    <row r="91" spans="1:14" s="42" customFormat="1" x14ac:dyDescent="0.3">
      <c r="A91" s="43">
        <v>192</v>
      </c>
      <c r="B91" s="42" t="s">
        <v>10</v>
      </c>
      <c r="C91" s="42" t="s">
        <v>114</v>
      </c>
      <c r="D91" s="42" t="s">
        <v>16</v>
      </c>
      <c r="E91" s="42" t="s">
        <v>67</v>
      </c>
      <c r="F91" s="44" t="s">
        <v>1403</v>
      </c>
      <c r="G91" s="42" t="s">
        <v>10</v>
      </c>
      <c r="H91" s="45" t="s">
        <v>1367</v>
      </c>
      <c r="I91" s="46">
        <v>3</v>
      </c>
      <c r="J91" s="46" t="s">
        <v>10</v>
      </c>
      <c r="K91" s="46" t="s">
        <v>67</v>
      </c>
      <c r="L91" s="45" t="str" cm="1">
        <f t="array" ref="L91">_xlfn.IFS(H91=Kontrakter!$B$3,Kontrakter!$C$3,H91=Kontrakter!$B$2,Kontrakter!$C$2,H91=Kontrakter!$B$4,Kontrakter!$C$4,H91=Kontrakter!$B$5,Kontrakter!$C$5,H91=Kontrakter!$B$6,Kontrakter!$C$6,H91=Kontrakter!$B$7,Kontrakter!$C$7,H91=Kontrakter!$B$8,Kontrakter!$C$8,H91=Kontrakter!$B$9,Kontrakter!$C$9,H91=Kontrakter!$B$10,Kontrakter!$C$10,H91=Kontrakter!$B$11,Kontrakter!$C$11)</f>
        <v>Omexom Elsikkerhet AS</v>
      </c>
      <c r="M91" s="45" cm="1">
        <f t="array" ref="M91">_xlfn.IFS(L91=Kontrakter!$C$3,Kontrakter!$D$3,L91=Kontrakter!$C$2,Kontrakter!$D$2,L91=Kontrakter!$C$4,Kontrakter!$D$4,L91=Kontrakter!$C$5,Kontrakter!$D$5,L91=Kontrakter!$C$6,Kontrakter!$D$6,L91=Kontrakter!$C$7,Kontrakter!$D$7,L91=Kontrakter!$C$8,Kontrakter!$D$8,L91=Kontrakter!$C$9,Kontrakter!$D$9,L91=Kontrakter!$C$10,Kontrakter!$D$10,L91=Kontrakter!$C$11,Kontrakter!$D$11)</f>
        <v>23128800</v>
      </c>
      <c r="N91" s="47" t="str" cm="1">
        <f t="array" ref="N91">_xlfn.IFS(L91=Kontrakter!$C$3,Kontrakter!$E$3,L91=Kontrakter!$C$2,Kontrakter!$E$2,L91=Kontrakter!$C$4,Kontrakter!$E$4,L91=Kontrakter!$C$5,Kontrakter!$E$5,L91=Kontrakter!$C$6,Kontrakter!$E$6,L91=Kontrakter!$C$7,Kontrakter!$E$7,L91=Kontrakter!$C$8,Kontrakter!$E$8,L91=Kontrakter!$C$9,Kontrakter!$E$9,L91=Kontrakter!$C$10,Kontrakter!$E$10,L91=Kontrakter!$C$11,Kontrakter!$E$11)</f>
        <v>tilsyn@elvia.no</v>
      </c>
    </row>
    <row r="92" spans="1:14" s="42" customFormat="1" x14ac:dyDescent="0.3">
      <c r="A92" s="43">
        <v>193</v>
      </c>
      <c r="B92" s="42" t="s">
        <v>10</v>
      </c>
      <c r="C92" s="42" t="s">
        <v>115</v>
      </c>
      <c r="D92" s="42" t="s">
        <v>16</v>
      </c>
      <c r="E92" s="42" t="s">
        <v>72</v>
      </c>
      <c r="F92" s="44" t="s">
        <v>1403</v>
      </c>
      <c r="G92" s="42" t="s">
        <v>10</v>
      </c>
      <c r="H92" s="45" t="s">
        <v>1367</v>
      </c>
      <c r="I92" s="46">
        <v>3</v>
      </c>
      <c r="J92" s="46" t="s">
        <v>10</v>
      </c>
      <c r="K92" s="46" t="s">
        <v>72</v>
      </c>
      <c r="L92" s="45" t="str" cm="1">
        <f t="array" ref="L92">_xlfn.IFS(H92=Kontrakter!$B$3,Kontrakter!$C$3,H92=Kontrakter!$B$2,Kontrakter!$C$2,H92=Kontrakter!$B$4,Kontrakter!$C$4,H92=Kontrakter!$B$5,Kontrakter!$C$5,H92=Kontrakter!$B$6,Kontrakter!$C$6,H92=Kontrakter!$B$7,Kontrakter!$C$7,H92=Kontrakter!$B$8,Kontrakter!$C$8,H92=Kontrakter!$B$9,Kontrakter!$C$9,H92=Kontrakter!$B$10,Kontrakter!$C$10,H92=Kontrakter!$B$11,Kontrakter!$C$11)</f>
        <v>Omexom Elsikkerhet AS</v>
      </c>
      <c r="M92" s="45" cm="1">
        <f t="array" ref="M92">_xlfn.IFS(L92=Kontrakter!$C$3,Kontrakter!$D$3,L92=Kontrakter!$C$2,Kontrakter!$D$2,L92=Kontrakter!$C$4,Kontrakter!$D$4,L92=Kontrakter!$C$5,Kontrakter!$D$5,L92=Kontrakter!$C$6,Kontrakter!$D$6,L92=Kontrakter!$C$7,Kontrakter!$D$7,L92=Kontrakter!$C$8,Kontrakter!$D$8,L92=Kontrakter!$C$9,Kontrakter!$D$9,L92=Kontrakter!$C$10,Kontrakter!$D$10,L92=Kontrakter!$C$11,Kontrakter!$D$11)</f>
        <v>23128800</v>
      </c>
      <c r="N92" s="47" t="str" cm="1">
        <f t="array" ref="N92">_xlfn.IFS(L92=Kontrakter!$C$3,Kontrakter!$E$3,L92=Kontrakter!$C$2,Kontrakter!$E$2,L92=Kontrakter!$C$4,Kontrakter!$E$4,L92=Kontrakter!$C$5,Kontrakter!$E$5,L92=Kontrakter!$C$6,Kontrakter!$E$6,L92=Kontrakter!$C$7,Kontrakter!$E$7,L92=Kontrakter!$C$8,Kontrakter!$E$8,L92=Kontrakter!$C$9,Kontrakter!$E$9,L92=Kontrakter!$C$10,Kontrakter!$E$10,L92=Kontrakter!$C$11,Kontrakter!$E$11)</f>
        <v>tilsyn@elvia.no</v>
      </c>
    </row>
    <row r="93" spans="1:14" s="42" customFormat="1" x14ac:dyDescent="0.3">
      <c r="A93" s="43">
        <v>194</v>
      </c>
      <c r="B93" s="42" t="s">
        <v>10</v>
      </c>
      <c r="C93" s="42" t="s">
        <v>116</v>
      </c>
      <c r="D93" s="42" t="s">
        <v>16</v>
      </c>
      <c r="E93" s="42" t="s">
        <v>10</v>
      </c>
      <c r="F93" s="44" t="s">
        <v>1403</v>
      </c>
      <c r="G93" s="42" t="s">
        <v>10</v>
      </c>
      <c r="H93" s="45" t="s">
        <v>1367</v>
      </c>
      <c r="I93" s="46">
        <v>3</v>
      </c>
      <c r="J93" s="46" t="s">
        <v>10</v>
      </c>
      <c r="K93" s="46" t="s">
        <v>10</v>
      </c>
      <c r="L93" s="45" t="str" cm="1">
        <f t="array" ref="L93">_xlfn.IFS(H93=Kontrakter!$B$3,Kontrakter!$C$3,H93=Kontrakter!$B$2,Kontrakter!$C$2,H93=Kontrakter!$B$4,Kontrakter!$C$4,H93=Kontrakter!$B$5,Kontrakter!$C$5,H93=Kontrakter!$B$6,Kontrakter!$C$6,H93=Kontrakter!$B$7,Kontrakter!$C$7,H93=Kontrakter!$B$8,Kontrakter!$C$8,H93=Kontrakter!$B$9,Kontrakter!$C$9,H93=Kontrakter!$B$10,Kontrakter!$C$10,H93=Kontrakter!$B$11,Kontrakter!$C$11)</f>
        <v>Omexom Elsikkerhet AS</v>
      </c>
      <c r="M93" s="45" cm="1">
        <f t="array" ref="M93">_xlfn.IFS(L93=Kontrakter!$C$3,Kontrakter!$D$3,L93=Kontrakter!$C$2,Kontrakter!$D$2,L93=Kontrakter!$C$4,Kontrakter!$D$4,L93=Kontrakter!$C$5,Kontrakter!$D$5,L93=Kontrakter!$C$6,Kontrakter!$D$6,L93=Kontrakter!$C$7,Kontrakter!$D$7,L93=Kontrakter!$C$8,Kontrakter!$D$8,L93=Kontrakter!$C$9,Kontrakter!$D$9,L93=Kontrakter!$C$10,Kontrakter!$D$10,L93=Kontrakter!$C$11,Kontrakter!$D$11)</f>
        <v>23128800</v>
      </c>
      <c r="N93" s="47" t="str" cm="1">
        <f t="array" ref="N93">_xlfn.IFS(L93=Kontrakter!$C$3,Kontrakter!$E$3,L93=Kontrakter!$C$2,Kontrakter!$E$2,L93=Kontrakter!$C$4,Kontrakter!$E$4,L93=Kontrakter!$C$5,Kontrakter!$E$5,L93=Kontrakter!$C$6,Kontrakter!$E$6,L93=Kontrakter!$C$7,Kontrakter!$E$7,L93=Kontrakter!$C$8,Kontrakter!$E$8,L93=Kontrakter!$C$9,Kontrakter!$E$9,L93=Kontrakter!$C$10,Kontrakter!$E$10,L93=Kontrakter!$C$11,Kontrakter!$E$11)</f>
        <v>tilsyn@elvia.no</v>
      </c>
    </row>
    <row r="94" spans="1:14" s="42" customFormat="1" x14ac:dyDescent="0.3">
      <c r="A94" s="43">
        <v>195</v>
      </c>
      <c r="B94" s="42" t="s">
        <v>10</v>
      </c>
      <c r="C94" s="42" t="s">
        <v>117</v>
      </c>
      <c r="D94" s="42" t="s">
        <v>16</v>
      </c>
      <c r="E94" s="42" t="s">
        <v>67</v>
      </c>
      <c r="F94" s="44" t="s">
        <v>1403</v>
      </c>
      <c r="G94" s="42" t="s">
        <v>10</v>
      </c>
      <c r="H94" s="45" t="s">
        <v>1367</v>
      </c>
      <c r="I94" s="46">
        <v>3</v>
      </c>
      <c r="J94" s="46" t="s">
        <v>10</v>
      </c>
      <c r="K94" s="46" t="s">
        <v>67</v>
      </c>
      <c r="L94" s="45" t="str" cm="1">
        <f t="array" ref="L94">_xlfn.IFS(H94=Kontrakter!$B$3,Kontrakter!$C$3,H94=Kontrakter!$B$2,Kontrakter!$C$2,H94=Kontrakter!$B$4,Kontrakter!$C$4,H94=Kontrakter!$B$5,Kontrakter!$C$5,H94=Kontrakter!$B$6,Kontrakter!$C$6,H94=Kontrakter!$B$7,Kontrakter!$C$7,H94=Kontrakter!$B$8,Kontrakter!$C$8,H94=Kontrakter!$B$9,Kontrakter!$C$9,H94=Kontrakter!$B$10,Kontrakter!$C$10,H94=Kontrakter!$B$11,Kontrakter!$C$11)</f>
        <v>Omexom Elsikkerhet AS</v>
      </c>
      <c r="M94" s="45" cm="1">
        <f t="array" ref="M94">_xlfn.IFS(L94=Kontrakter!$C$3,Kontrakter!$D$3,L94=Kontrakter!$C$2,Kontrakter!$D$2,L94=Kontrakter!$C$4,Kontrakter!$D$4,L94=Kontrakter!$C$5,Kontrakter!$D$5,L94=Kontrakter!$C$6,Kontrakter!$D$6,L94=Kontrakter!$C$7,Kontrakter!$D$7,L94=Kontrakter!$C$8,Kontrakter!$D$8,L94=Kontrakter!$C$9,Kontrakter!$D$9,L94=Kontrakter!$C$10,Kontrakter!$D$10,L94=Kontrakter!$C$11,Kontrakter!$D$11)</f>
        <v>23128800</v>
      </c>
      <c r="N94" s="47" t="str" cm="1">
        <f t="array" ref="N94">_xlfn.IFS(L94=Kontrakter!$C$3,Kontrakter!$E$3,L94=Kontrakter!$C$2,Kontrakter!$E$2,L94=Kontrakter!$C$4,Kontrakter!$E$4,L94=Kontrakter!$C$5,Kontrakter!$E$5,L94=Kontrakter!$C$6,Kontrakter!$E$6,L94=Kontrakter!$C$7,Kontrakter!$E$7,L94=Kontrakter!$C$8,Kontrakter!$E$8,L94=Kontrakter!$C$9,Kontrakter!$E$9,L94=Kontrakter!$C$10,Kontrakter!$E$10,L94=Kontrakter!$C$11,Kontrakter!$E$11)</f>
        <v>tilsyn@elvia.no</v>
      </c>
    </row>
    <row r="95" spans="1:14" s="42" customFormat="1" x14ac:dyDescent="0.3">
      <c r="A95" s="43">
        <v>196</v>
      </c>
      <c r="B95" s="42" t="s">
        <v>10</v>
      </c>
      <c r="C95" s="42" t="s">
        <v>118</v>
      </c>
      <c r="D95" s="42" t="s">
        <v>16</v>
      </c>
      <c r="E95" s="42" t="s">
        <v>67</v>
      </c>
      <c r="F95" s="44" t="s">
        <v>1403</v>
      </c>
      <c r="G95" s="42" t="s">
        <v>10</v>
      </c>
      <c r="H95" s="45" t="s">
        <v>1367</v>
      </c>
      <c r="I95" s="46">
        <v>3</v>
      </c>
      <c r="J95" s="46" t="s">
        <v>10</v>
      </c>
      <c r="K95" s="46" t="s">
        <v>67</v>
      </c>
      <c r="L95" s="45" t="str" cm="1">
        <f t="array" ref="L95">_xlfn.IFS(H95=Kontrakter!$B$3,Kontrakter!$C$3,H95=Kontrakter!$B$2,Kontrakter!$C$2,H95=Kontrakter!$B$4,Kontrakter!$C$4,H95=Kontrakter!$B$5,Kontrakter!$C$5,H95=Kontrakter!$B$6,Kontrakter!$C$6,H95=Kontrakter!$B$7,Kontrakter!$C$7,H95=Kontrakter!$B$8,Kontrakter!$C$8,H95=Kontrakter!$B$9,Kontrakter!$C$9,H95=Kontrakter!$B$10,Kontrakter!$C$10,H95=Kontrakter!$B$11,Kontrakter!$C$11)</f>
        <v>Omexom Elsikkerhet AS</v>
      </c>
      <c r="M95" s="45" cm="1">
        <f t="array" ref="M95">_xlfn.IFS(L95=Kontrakter!$C$3,Kontrakter!$D$3,L95=Kontrakter!$C$2,Kontrakter!$D$2,L95=Kontrakter!$C$4,Kontrakter!$D$4,L95=Kontrakter!$C$5,Kontrakter!$D$5,L95=Kontrakter!$C$6,Kontrakter!$D$6,L95=Kontrakter!$C$7,Kontrakter!$D$7,L95=Kontrakter!$C$8,Kontrakter!$D$8,L95=Kontrakter!$C$9,Kontrakter!$D$9,L95=Kontrakter!$C$10,Kontrakter!$D$10,L95=Kontrakter!$C$11,Kontrakter!$D$11)</f>
        <v>23128800</v>
      </c>
      <c r="N95" s="47" t="str" cm="1">
        <f t="array" ref="N95">_xlfn.IFS(L95=Kontrakter!$C$3,Kontrakter!$E$3,L95=Kontrakter!$C$2,Kontrakter!$E$2,L95=Kontrakter!$C$4,Kontrakter!$E$4,L95=Kontrakter!$C$5,Kontrakter!$E$5,L95=Kontrakter!$C$6,Kontrakter!$E$6,L95=Kontrakter!$C$7,Kontrakter!$E$7,L95=Kontrakter!$C$8,Kontrakter!$E$8,L95=Kontrakter!$C$9,Kontrakter!$E$9,L95=Kontrakter!$C$10,Kontrakter!$E$10,L95=Kontrakter!$C$11,Kontrakter!$E$11)</f>
        <v>tilsyn@elvia.no</v>
      </c>
    </row>
    <row r="96" spans="1:14" s="42" customFormat="1" x14ac:dyDescent="0.3">
      <c r="A96" s="43">
        <v>198</v>
      </c>
      <c r="B96" s="42" t="s">
        <v>10</v>
      </c>
      <c r="C96" s="42" t="s">
        <v>119</v>
      </c>
      <c r="D96" s="42" t="s">
        <v>16</v>
      </c>
      <c r="E96" s="42" t="s">
        <v>72</v>
      </c>
      <c r="F96" s="44" t="s">
        <v>1403</v>
      </c>
      <c r="G96" s="42" t="s">
        <v>10</v>
      </c>
      <c r="H96" s="45" t="s">
        <v>1367</v>
      </c>
      <c r="I96" s="46">
        <v>3</v>
      </c>
      <c r="J96" s="46" t="s">
        <v>10</v>
      </c>
      <c r="K96" s="46" t="s">
        <v>72</v>
      </c>
      <c r="L96" s="45" t="str" cm="1">
        <f t="array" ref="L96">_xlfn.IFS(H96=Kontrakter!$B$3,Kontrakter!$C$3,H96=Kontrakter!$B$2,Kontrakter!$C$2,H96=Kontrakter!$B$4,Kontrakter!$C$4,H96=Kontrakter!$B$5,Kontrakter!$C$5,H96=Kontrakter!$B$6,Kontrakter!$C$6,H96=Kontrakter!$B$7,Kontrakter!$C$7,H96=Kontrakter!$B$8,Kontrakter!$C$8,H96=Kontrakter!$B$9,Kontrakter!$C$9,H96=Kontrakter!$B$10,Kontrakter!$C$10,H96=Kontrakter!$B$11,Kontrakter!$C$11)</f>
        <v>Omexom Elsikkerhet AS</v>
      </c>
      <c r="M96" s="45" cm="1">
        <f t="array" ref="M96">_xlfn.IFS(L96=Kontrakter!$C$3,Kontrakter!$D$3,L96=Kontrakter!$C$2,Kontrakter!$D$2,L96=Kontrakter!$C$4,Kontrakter!$D$4,L96=Kontrakter!$C$5,Kontrakter!$D$5,L96=Kontrakter!$C$6,Kontrakter!$D$6,L96=Kontrakter!$C$7,Kontrakter!$D$7,L96=Kontrakter!$C$8,Kontrakter!$D$8,L96=Kontrakter!$C$9,Kontrakter!$D$9,L96=Kontrakter!$C$10,Kontrakter!$D$10,L96=Kontrakter!$C$11,Kontrakter!$D$11)</f>
        <v>23128800</v>
      </c>
      <c r="N96" s="47" t="str" cm="1">
        <f t="array" ref="N96">_xlfn.IFS(L96=Kontrakter!$C$3,Kontrakter!$E$3,L96=Kontrakter!$C$2,Kontrakter!$E$2,L96=Kontrakter!$C$4,Kontrakter!$E$4,L96=Kontrakter!$C$5,Kontrakter!$E$5,L96=Kontrakter!$C$6,Kontrakter!$E$6,L96=Kontrakter!$C$7,Kontrakter!$E$7,L96=Kontrakter!$C$8,Kontrakter!$E$8,L96=Kontrakter!$C$9,Kontrakter!$E$9,L96=Kontrakter!$C$10,Kontrakter!$E$10,L96=Kontrakter!$C$11,Kontrakter!$E$11)</f>
        <v>tilsyn@elvia.no</v>
      </c>
    </row>
    <row r="97" spans="1:14" s="42" customFormat="1" x14ac:dyDescent="0.3">
      <c r="A97" s="43">
        <v>201</v>
      </c>
      <c r="B97" s="42" t="s">
        <v>10</v>
      </c>
      <c r="C97" s="42" t="s">
        <v>120</v>
      </c>
      <c r="D97" s="42" t="s">
        <v>12</v>
      </c>
      <c r="E97" s="42" t="s">
        <v>18</v>
      </c>
      <c r="F97" s="44" t="s">
        <v>1403</v>
      </c>
      <c r="G97" s="42" t="s">
        <v>10</v>
      </c>
      <c r="H97" s="45" t="s">
        <v>1363</v>
      </c>
      <c r="I97" s="46">
        <v>1</v>
      </c>
      <c r="J97" s="46" t="s">
        <v>10</v>
      </c>
      <c r="K97" s="46" t="s">
        <v>18</v>
      </c>
      <c r="L97" s="45" t="str" cm="1">
        <f t="array" ref="L97">_xlfn.IFS(H97=Kontrakter!$B$3,Kontrakter!$C$3,H97=Kontrakter!$B$2,Kontrakter!$C$2,H97=Kontrakter!$B$4,Kontrakter!$C$4,H97=Kontrakter!$B$5,Kontrakter!$C$5,H97=Kontrakter!$B$6,Kontrakter!$C$6,H97=Kontrakter!$B$7,Kontrakter!$C$7,H97=Kontrakter!$B$8,Kontrakter!$C$8,H97=Kontrakter!$B$9,Kontrakter!$C$9,H97=Kontrakter!$B$10,Kontrakter!$C$10,H97=Kontrakter!$B$11,Kontrakter!$C$11)</f>
        <v>Rejlers Elsikkerhet AS</v>
      </c>
      <c r="M97" s="45" cm="1">
        <f t="array" ref="M97">_xlfn.IFS(L97=Kontrakter!$C$3,Kontrakter!$D$3,L97=Kontrakter!$C$2,Kontrakter!$D$2,L97=Kontrakter!$C$4,Kontrakter!$D$4,L97=Kontrakter!$C$5,Kontrakter!$D$5,L97=Kontrakter!$C$6,Kontrakter!$D$6,L97=Kontrakter!$C$7,Kontrakter!$D$7,L97=Kontrakter!$C$8,Kontrakter!$D$8,L97=Kontrakter!$C$9,Kontrakter!$D$9,L97=Kontrakter!$C$10,Kontrakter!$D$10,L97=Kontrakter!$C$11,Kontrakter!$D$11)</f>
        <v>95823000</v>
      </c>
      <c r="N97" s="47" t="str" cm="1">
        <f t="array" ref="N97">_xlfn.IFS(L97=Kontrakter!$C$3,Kontrakter!$E$3,L97=Kontrakter!$C$2,Kontrakter!$E$2,L97=Kontrakter!$C$4,Kontrakter!$E$4,L97=Kontrakter!$C$5,Kontrakter!$E$5,L97=Kontrakter!$C$6,Kontrakter!$E$6,L97=Kontrakter!$C$7,Kontrakter!$E$7,L97=Kontrakter!$C$8,Kontrakter!$E$8,L97=Kontrakter!$C$9,Kontrakter!$E$9,L97=Kontrakter!$C$10,Kontrakter!$E$10,L97=Kontrakter!$C$11,Kontrakter!$E$11)</f>
        <v>tilsyn@elvia.no</v>
      </c>
    </row>
    <row r="98" spans="1:14" s="42" customFormat="1" x14ac:dyDescent="0.3">
      <c r="A98" s="43">
        <v>202</v>
      </c>
      <c r="B98" s="42" t="s">
        <v>10</v>
      </c>
      <c r="C98" s="42" t="s">
        <v>121</v>
      </c>
      <c r="D98" s="42" t="s">
        <v>12</v>
      </c>
      <c r="E98" s="42" t="s">
        <v>18</v>
      </c>
      <c r="F98" s="44" t="s">
        <v>1403</v>
      </c>
      <c r="G98" s="42" t="s">
        <v>10</v>
      </c>
      <c r="H98" s="45" t="s">
        <v>1363</v>
      </c>
      <c r="I98" s="46">
        <v>1</v>
      </c>
      <c r="J98" s="46" t="s">
        <v>10</v>
      </c>
      <c r="K98" s="46" t="s">
        <v>18</v>
      </c>
      <c r="L98" s="45" t="str" cm="1">
        <f t="array" ref="L98">_xlfn.IFS(H98=Kontrakter!$B$3,Kontrakter!$C$3,H98=Kontrakter!$B$2,Kontrakter!$C$2,H98=Kontrakter!$B$4,Kontrakter!$C$4,H98=Kontrakter!$B$5,Kontrakter!$C$5,H98=Kontrakter!$B$6,Kontrakter!$C$6,H98=Kontrakter!$B$7,Kontrakter!$C$7,H98=Kontrakter!$B$8,Kontrakter!$C$8,H98=Kontrakter!$B$9,Kontrakter!$C$9,H98=Kontrakter!$B$10,Kontrakter!$C$10,H98=Kontrakter!$B$11,Kontrakter!$C$11)</f>
        <v>Rejlers Elsikkerhet AS</v>
      </c>
      <c r="M98" s="45" cm="1">
        <f t="array" ref="M98">_xlfn.IFS(L98=Kontrakter!$C$3,Kontrakter!$D$3,L98=Kontrakter!$C$2,Kontrakter!$D$2,L98=Kontrakter!$C$4,Kontrakter!$D$4,L98=Kontrakter!$C$5,Kontrakter!$D$5,L98=Kontrakter!$C$6,Kontrakter!$D$6,L98=Kontrakter!$C$7,Kontrakter!$D$7,L98=Kontrakter!$C$8,Kontrakter!$D$8,L98=Kontrakter!$C$9,Kontrakter!$D$9,L98=Kontrakter!$C$10,Kontrakter!$D$10,L98=Kontrakter!$C$11,Kontrakter!$D$11)</f>
        <v>95823000</v>
      </c>
      <c r="N98" s="47" t="str" cm="1">
        <f t="array" ref="N98">_xlfn.IFS(L98=Kontrakter!$C$3,Kontrakter!$E$3,L98=Kontrakter!$C$2,Kontrakter!$E$2,L98=Kontrakter!$C$4,Kontrakter!$E$4,L98=Kontrakter!$C$5,Kontrakter!$E$5,L98=Kontrakter!$C$6,Kontrakter!$E$6,L98=Kontrakter!$C$7,Kontrakter!$E$7,L98=Kontrakter!$C$8,Kontrakter!$E$8,L98=Kontrakter!$C$9,Kontrakter!$E$9,L98=Kontrakter!$C$10,Kontrakter!$E$10,L98=Kontrakter!$C$11,Kontrakter!$E$11)</f>
        <v>tilsyn@elvia.no</v>
      </c>
    </row>
    <row r="99" spans="1:14" s="42" customFormat="1" x14ac:dyDescent="0.3">
      <c r="A99" s="43">
        <v>203</v>
      </c>
      <c r="B99" s="42" t="s">
        <v>10</v>
      </c>
      <c r="C99" s="42" t="s">
        <v>122</v>
      </c>
      <c r="D99" s="42" t="s">
        <v>12</v>
      </c>
      <c r="E99" s="42" t="s">
        <v>18</v>
      </c>
      <c r="F99" s="44" t="s">
        <v>1403</v>
      </c>
      <c r="G99" s="42" t="s">
        <v>10</v>
      </c>
      <c r="H99" s="45" t="s">
        <v>1363</v>
      </c>
      <c r="I99" s="46">
        <v>1</v>
      </c>
      <c r="J99" s="46" t="s">
        <v>10</v>
      </c>
      <c r="K99" s="46" t="s">
        <v>18</v>
      </c>
      <c r="L99" s="45" t="str" cm="1">
        <f t="array" ref="L99">_xlfn.IFS(H99=Kontrakter!$B$3,Kontrakter!$C$3,H99=Kontrakter!$B$2,Kontrakter!$C$2,H99=Kontrakter!$B$4,Kontrakter!$C$4,H99=Kontrakter!$B$5,Kontrakter!$C$5,H99=Kontrakter!$B$6,Kontrakter!$C$6,H99=Kontrakter!$B$7,Kontrakter!$C$7,H99=Kontrakter!$B$8,Kontrakter!$C$8,H99=Kontrakter!$B$9,Kontrakter!$C$9,H99=Kontrakter!$B$10,Kontrakter!$C$10,H99=Kontrakter!$B$11,Kontrakter!$C$11)</f>
        <v>Rejlers Elsikkerhet AS</v>
      </c>
      <c r="M99" s="45" cm="1">
        <f t="array" ref="M99">_xlfn.IFS(L99=Kontrakter!$C$3,Kontrakter!$D$3,L99=Kontrakter!$C$2,Kontrakter!$D$2,L99=Kontrakter!$C$4,Kontrakter!$D$4,L99=Kontrakter!$C$5,Kontrakter!$D$5,L99=Kontrakter!$C$6,Kontrakter!$D$6,L99=Kontrakter!$C$7,Kontrakter!$D$7,L99=Kontrakter!$C$8,Kontrakter!$D$8,L99=Kontrakter!$C$9,Kontrakter!$D$9,L99=Kontrakter!$C$10,Kontrakter!$D$10,L99=Kontrakter!$C$11,Kontrakter!$D$11)</f>
        <v>95823000</v>
      </c>
      <c r="N99" s="47" t="str" cm="1">
        <f t="array" ref="N99">_xlfn.IFS(L99=Kontrakter!$C$3,Kontrakter!$E$3,L99=Kontrakter!$C$2,Kontrakter!$E$2,L99=Kontrakter!$C$4,Kontrakter!$E$4,L99=Kontrakter!$C$5,Kontrakter!$E$5,L99=Kontrakter!$C$6,Kontrakter!$E$6,L99=Kontrakter!$C$7,Kontrakter!$E$7,L99=Kontrakter!$C$8,Kontrakter!$E$8,L99=Kontrakter!$C$9,Kontrakter!$E$9,L99=Kontrakter!$C$10,Kontrakter!$E$10,L99=Kontrakter!$C$11,Kontrakter!$E$11)</f>
        <v>tilsyn@elvia.no</v>
      </c>
    </row>
    <row r="100" spans="1:14" s="42" customFormat="1" x14ac:dyDescent="0.3">
      <c r="A100" s="43">
        <v>204</v>
      </c>
      <c r="B100" s="42" t="s">
        <v>10</v>
      </c>
      <c r="C100" s="42" t="s">
        <v>123</v>
      </c>
      <c r="D100" s="42" t="s">
        <v>12</v>
      </c>
      <c r="E100" s="42" t="s">
        <v>18</v>
      </c>
      <c r="F100" s="44" t="s">
        <v>1403</v>
      </c>
      <c r="G100" s="42" t="s">
        <v>10</v>
      </c>
      <c r="H100" s="45" t="s">
        <v>1363</v>
      </c>
      <c r="I100" s="46">
        <v>1</v>
      </c>
      <c r="J100" s="46" t="s">
        <v>10</v>
      </c>
      <c r="K100" s="46" t="s">
        <v>18</v>
      </c>
      <c r="L100" s="45" t="str" cm="1">
        <f t="array" ref="L100">_xlfn.IFS(H100=Kontrakter!$B$3,Kontrakter!$C$3,H100=Kontrakter!$B$2,Kontrakter!$C$2,H100=Kontrakter!$B$4,Kontrakter!$C$4,H100=Kontrakter!$B$5,Kontrakter!$C$5,H100=Kontrakter!$B$6,Kontrakter!$C$6,H100=Kontrakter!$B$7,Kontrakter!$C$7,H100=Kontrakter!$B$8,Kontrakter!$C$8,H100=Kontrakter!$B$9,Kontrakter!$C$9,H100=Kontrakter!$B$10,Kontrakter!$C$10,H100=Kontrakter!$B$11,Kontrakter!$C$11)</f>
        <v>Rejlers Elsikkerhet AS</v>
      </c>
      <c r="M100" s="45" cm="1">
        <f t="array" ref="M100">_xlfn.IFS(L100=Kontrakter!$C$3,Kontrakter!$D$3,L100=Kontrakter!$C$2,Kontrakter!$D$2,L100=Kontrakter!$C$4,Kontrakter!$D$4,L100=Kontrakter!$C$5,Kontrakter!$D$5,L100=Kontrakter!$C$6,Kontrakter!$D$6,L100=Kontrakter!$C$7,Kontrakter!$D$7,L100=Kontrakter!$C$8,Kontrakter!$D$8,L100=Kontrakter!$C$9,Kontrakter!$D$9,L100=Kontrakter!$C$10,Kontrakter!$D$10,L100=Kontrakter!$C$11,Kontrakter!$D$11)</f>
        <v>95823000</v>
      </c>
      <c r="N100" s="47" t="str" cm="1">
        <f t="array" ref="N100">_xlfn.IFS(L100=Kontrakter!$C$3,Kontrakter!$E$3,L100=Kontrakter!$C$2,Kontrakter!$E$2,L100=Kontrakter!$C$4,Kontrakter!$E$4,L100=Kontrakter!$C$5,Kontrakter!$E$5,L100=Kontrakter!$C$6,Kontrakter!$E$6,L100=Kontrakter!$C$7,Kontrakter!$E$7,L100=Kontrakter!$C$8,Kontrakter!$E$8,L100=Kontrakter!$C$9,Kontrakter!$E$9,L100=Kontrakter!$C$10,Kontrakter!$E$10,L100=Kontrakter!$C$11,Kontrakter!$E$11)</f>
        <v>tilsyn@elvia.no</v>
      </c>
    </row>
    <row r="101" spans="1:14" s="42" customFormat="1" x14ac:dyDescent="0.3">
      <c r="A101" s="43">
        <v>207</v>
      </c>
      <c r="B101" s="42" t="s">
        <v>10</v>
      </c>
      <c r="C101" s="42" t="s">
        <v>124</v>
      </c>
      <c r="D101" s="42" t="s">
        <v>12</v>
      </c>
      <c r="E101" s="42" t="s">
        <v>18</v>
      </c>
      <c r="F101" s="44" t="s">
        <v>1403</v>
      </c>
      <c r="G101" s="42" t="s">
        <v>10</v>
      </c>
      <c r="H101" s="45" t="s">
        <v>1363</v>
      </c>
      <c r="I101" s="46">
        <v>1</v>
      </c>
      <c r="J101" s="46" t="s">
        <v>10</v>
      </c>
      <c r="K101" s="46" t="s">
        <v>18</v>
      </c>
      <c r="L101" s="45" t="str" cm="1">
        <f t="array" ref="L101">_xlfn.IFS(H101=Kontrakter!$B$3,Kontrakter!$C$3,H101=Kontrakter!$B$2,Kontrakter!$C$2,H101=Kontrakter!$B$4,Kontrakter!$C$4,H101=Kontrakter!$B$5,Kontrakter!$C$5,H101=Kontrakter!$B$6,Kontrakter!$C$6,H101=Kontrakter!$B$7,Kontrakter!$C$7,H101=Kontrakter!$B$8,Kontrakter!$C$8,H101=Kontrakter!$B$9,Kontrakter!$C$9,H101=Kontrakter!$B$10,Kontrakter!$C$10,H101=Kontrakter!$B$11,Kontrakter!$C$11)</f>
        <v>Rejlers Elsikkerhet AS</v>
      </c>
      <c r="M101" s="45" cm="1">
        <f t="array" ref="M101">_xlfn.IFS(L101=Kontrakter!$C$3,Kontrakter!$D$3,L101=Kontrakter!$C$2,Kontrakter!$D$2,L101=Kontrakter!$C$4,Kontrakter!$D$4,L101=Kontrakter!$C$5,Kontrakter!$D$5,L101=Kontrakter!$C$6,Kontrakter!$D$6,L101=Kontrakter!$C$7,Kontrakter!$D$7,L101=Kontrakter!$C$8,Kontrakter!$D$8,L101=Kontrakter!$C$9,Kontrakter!$D$9,L101=Kontrakter!$C$10,Kontrakter!$D$10,L101=Kontrakter!$C$11,Kontrakter!$D$11)</f>
        <v>95823000</v>
      </c>
      <c r="N101" s="47" t="str" cm="1">
        <f t="array" ref="N101">_xlfn.IFS(L101=Kontrakter!$C$3,Kontrakter!$E$3,L101=Kontrakter!$C$2,Kontrakter!$E$2,L101=Kontrakter!$C$4,Kontrakter!$E$4,L101=Kontrakter!$C$5,Kontrakter!$E$5,L101=Kontrakter!$C$6,Kontrakter!$E$6,L101=Kontrakter!$C$7,Kontrakter!$E$7,L101=Kontrakter!$C$8,Kontrakter!$E$8,L101=Kontrakter!$C$9,Kontrakter!$E$9,L101=Kontrakter!$C$10,Kontrakter!$E$10,L101=Kontrakter!$C$11,Kontrakter!$E$11)</f>
        <v>tilsyn@elvia.no</v>
      </c>
    </row>
    <row r="102" spans="1:14" s="42" customFormat="1" x14ac:dyDescent="0.3">
      <c r="A102" s="43">
        <v>208</v>
      </c>
      <c r="B102" s="42" t="s">
        <v>10</v>
      </c>
      <c r="C102" s="42" t="s">
        <v>125</v>
      </c>
      <c r="D102" s="42" t="s">
        <v>12</v>
      </c>
      <c r="E102" s="42" t="s">
        <v>18</v>
      </c>
      <c r="F102" s="44" t="s">
        <v>1403</v>
      </c>
      <c r="G102" s="42" t="s">
        <v>10</v>
      </c>
      <c r="H102" s="45" t="s">
        <v>1363</v>
      </c>
      <c r="I102" s="46">
        <v>1</v>
      </c>
      <c r="J102" s="46" t="s">
        <v>10</v>
      </c>
      <c r="K102" s="46" t="s">
        <v>18</v>
      </c>
      <c r="L102" s="45" t="str" cm="1">
        <f t="array" ref="L102">_xlfn.IFS(H102=Kontrakter!$B$3,Kontrakter!$C$3,H102=Kontrakter!$B$2,Kontrakter!$C$2,H102=Kontrakter!$B$4,Kontrakter!$C$4,H102=Kontrakter!$B$5,Kontrakter!$C$5,H102=Kontrakter!$B$6,Kontrakter!$C$6,H102=Kontrakter!$B$7,Kontrakter!$C$7,H102=Kontrakter!$B$8,Kontrakter!$C$8,H102=Kontrakter!$B$9,Kontrakter!$C$9,H102=Kontrakter!$B$10,Kontrakter!$C$10,H102=Kontrakter!$B$11,Kontrakter!$C$11)</f>
        <v>Rejlers Elsikkerhet AS</v>
      </c>
      <c r="M102" s="45" cm="1">
        <f t="array" ref="M102">_xlfn.IFS(L102=Kontrakter!$C$3,Kontrakter!$D$3,L102=Kontrakter!$C$2,Kontrakter!$D$2,L102=Kontrakter!$C$4,Kontrakter!$D$4,L102=Kontrakter!$C$5,Kontrakter!$D$5,L102=Kontrakter!$C$6,Kontrakter!$D$6,L102=Kontrakter!$C$7,Kontrakter!$D$7,L102=Kontrakter!$C$8,Kontrakter!$D$8,L102=Kontrakter!$C$9,Kontrakter!$D$9,L102=Kontrakter!$C$10,Kontrakter!$D$10,L102=Kontrakter!$C$11,Kontrakter!$D$11)</f>
        <v>95823000</v>
      </c>
      <c r="N102" s="47" t="str" cm="1">
        <f t="array" ref="N102">_xlfn.IFS(L102=Kontrakter!$C$3,Kontrakter!$E$3,L102=Kontrakter!$C$2,Kontrakter!$E$2,L102=Kontrakter!$C$4,Kontrakter!$E$4,L102=Kontrakter!$C$5,Kontrakter!$E$5,L102=Kontrakter!$C$6,Kontrakter!$E$6,L102=Kontrakter!$C$7,Kontrakter!$E$7,L102=Kontrakter!$C$8,Kontrakter!$E$8,L102=Kontrakter!$C$9,Kontrakter!$E$9,L102=Kontrakter!$C$10,Kontrakter!$E$10,L102=Kontrakter!$C$11,Kontrakter!$E$11)</f>
        <v>tilsyn@elvia.no</v>
      </c>
    </row>
    <row r="103" spans="1:14" s="42" customFormat="1" x14ac:dyDescent="0.3">
      <c r="A103" s="43">
        <v>211</v>
      </c>
      <c r="B103" s="42" t="s">
        <v>10</v>
      </c>
      <c r="C103" s="42" t="s">
        <v>126</v>
      </c>
      <c r="D103" s="42" t="s">
        <v>12</v>
      </c>
      <c r="E103" s="42" t="s">
        <v>18</v>
      </c>
      <c r="F103" s="44" t="s">
        <v>1403</v>
      </c>
      <c r="G103" s="42" t="s">
        <v>10</v>
      </c>
      <c r="H103" s="45" t="s">
        <v>1363</v>
      </c>
      <c r="I103" s="46">
        <v>1</v>
      </c>
      <c r="J103" s="46" t="s">
        <v>10</v>
      </c>
      <c r="K103" s="46" t="s">
        <v>18</v>
      </c>
      <c r="L103" s="45" t="str" cm="1">
        <f t="array" ref="L103">_xlfn.IFS(H103=Kontrakter!$B$3,Kontrakter!$C$3,H103=Kontrakter!$B$2,Kontrakter!$C$2,H103=Kontrakter!$B$4,Kontrakter!$C$4,H103=Kontrakter!$B$5,Kontrakter!$C$5,H103=Kontrakter!$B$6,Kontrakter!$C$6,H103=Kontrakter!$B$7,Kontrakter!$C$7,H103=Kontrakter!$B$8,Kontrakter!$C$8,H103=Kontrakter!$B$9,Kontrakter!$C$9,H103=Kontrakter!$B$10,Kontrakter!$C$10,H103=Kontrakter!$B$11,Kontrakter!$C$11)</f>
        <v>Rejlers Elsikkerhet AS</v>
      </c>
      <c r="M103" s="45" cm="1">
        <f t="array" ref="M103">_xlfn.IFS(L103=Kontrakter!$C$3,Kontrakter!$D$3,L103=Kontrakter!$C$2,Kontrakter!$D$2,L103=Kontrakter!$C$4,Kontrakter!$D$4,L103=Kontrakter!$C$5,Kontrakter!$D$5,L103=Kontrakter!$C$6,Kontrakter!$D$6,L103=Kontrakter!$C$7,Kontrakter!$D$7,L103=Kontrakter!$C$8,Kontrakter!$D$8,L103=Kontrakter!$C$9,Kontrakter!$D$9,L103=Kontrakter!$C$10,Kontrakter!$D$10,L103=Kontrakter!$C$11,Kontrakter!$D$11)</f>
        <v>95823000</v>
      </c>
      <c r="N103" s="47" t="str" cm="1">
        <f t="array" ref="N103">_xlfn.IFS(L103=Kontrakter!$C$3,Kontrakter!$E$3,L103=Kontrakter!$C$2,Kontrakter!$E$2,L103=Kontrakter!$C$4,Kontrakter!$E$4,L103=Kontrakter!$C$5,Kontrakter!$E$5,L103=Kontrakter!$C$6,Kontrakter!$E$6,L103=Kontrakter!$C$7,Kontrakter!$E$7,L103=Kontrakter!$C$8,Kontrakter!$E$8,L103=Kontrakter!$C$9,Kontrakter!$E$9,L103=Kontrakter!$C$10,Kontrakter!$E$10,L103=Kontrakter!$C$11,Kontrakter!$E$11)</f>
        <v>tilsyn@elvia.no</v>
      </c>
    </row>
    <row r="104" spans="1:14" s="42" customFormat="1" x14ac:dyDescent="0.3">
      <c r="A104" s="43">
        <v>212</v>
      </c>
      <c r="B104" s="42" t="s">
        <v>10</v>
      </c>
      <c r="C104" s="42" t="s">
        <v>127</v>
      </c>
      <c r="D104" s="42" t="s">
        <v>12</v>
      </c>
      <c r="E104" s="42" t="s">
        <v>128</v>
      </c>
      <c r="F104" s="44" t="s">
        <v>1403</v>
      </c>
      <c r="G104" s="42" t="s">
        <v>10</v>
      </c>
      <c r="H104" s="45" t="s">
        <v>1363</v>
      </c>
      <c r="I104" s="46">
        <v>1</v>
      </c>
      <c r="J104" s="46" t="s">
        <v>10</v>
      </c>
      <c r="K104" s="46" t="s">
        <v>128</v>
      </c>
      <c r="L104" s="45" t="str" cm="1">
        <f t="array" ref="L104">_xlfn.IFS(H104=Kontrakter!$B$3,Kontrakter!$C$3,H104=Kontrakter!$B$2,Kontrakter!$C$2,H104=Kontrakter!$B$4,Kontrakter!$C$4,H104=Kontrakter!$B$5,Kontrakter!$C$5,H104=Kontrakter!$B$6,Kontrakter!$C$6,H104=Kontrakter!$B$7,Kontrakter!$C$7,H104=Kontrakter!$B$8,Kontrakter!$C$8,H104=Kontrakter!$B$9,Kontrakter!$C$9,H104=Kontrakter!$B$10,Kontrakter!$C$10,H104=Kontrakter!$B$11,Kontrakter!$C$11)</f>
        <v>Rejlers Elsikkerhet AS</v>
      </c>
      <c r="M104" s="45" cm="1">
        <f t="array" ref="M104">_xlfn.IFS(L104=Kontrakter!$C$3,Kontrakter!$D$3,L104=Kontrakter!$C$2,Kontrakter!$D$2,L104=Kontrakter!$C$4,Kontrakter!$D$4,L104=Kontrakter!$C$5,Kontrakter!$D$5,L104=Kontrakter!$C$6,Kontrakter!$D$6,L104=Kontrakter!$C$7,Kontrakter!$D$7,L104=Kontrakter!$C$8,Kontrakter!$D$8,L104=Kontrakter!$C$9,Kontrakter!$D$9,L104=Kontrakter!$C$10,Kontrakter!$D$10,L104=Kontrakter!$C$11,Kontrakter!$D$11)</f>
        <v>95823000</v>
      </c>
      <c r="N104" s="47" t="str" cm="1">
        <f t="array" ref="N104">_xlfn.IFS(L104=Kontrakter!$C$3,Kontrakter!$E$3,L104=Kontrakter!$C$2,Kontrakter!$E$2,L104=Kontrakter!$C$4,Kontrakter!$E$4,L104=Kontrakter!$C$5,Kontrakter!$E$5,L104=Kontrakter!$C$6,Kontrakter!$E$6,L104=Kontrakter!$C$7,Kontrakter!$E$7,L104=Kontrakter!$C$8,Kontrakter!$E$8,L104=Kontrakter!$C$9,Kontrakter!$E$9,L104=Kontrakter!$C$10,Kontrakter!$E$10,L104=Kontrakter!$C$11,Kontrakter!$E$11)</f>
        <v>tilsyn@elvia.no</v>
      </c>
    </row>
    <row r="105" spans="1:14" s="42" customFormat="1" x14ac:dyDescent="0.3">
      <c r="A105" s="43">
        <v>213</v>
      </c>
      <c r="B105" s="42" t="s">
        <v>10</v>
      </c>
      <c r="C105" s="42" t="s">
        <v>129</v>
      </c>
      <c r="D105" s="42" t="s">
        <v>12</v>
      </c>
      <c r="E105" s="42" t="s">
        <v>128</v>
      </c>
      <c r="F105" s="44" t="s">
        <v>1403</v>
      </c>
      <c r="G105" s="42" t="s">
        <v>10</v>
      </c>
      <c r="H105" s="45" t="s">
        <v>1363</v>
      </c>
      <c r="I105" s="46">
        <v>1</v>
      </c>
      <c r="J105" s="46" t="s">
        <v>10</v>
      </c>
      <c r="K105" s="46" t="s">
        <v>128</v>
      </c>
      <c r="L105" s="45" t="str" cm="1">
        <f t="array" ref="L105">_xlfn.IFS(H105=Kontrakter!$B$3,Kontrakter!$C$3,H105=Kontrakter!$B$2,Kontrakter!$C$2,H105=Kontrakter!$B$4,Kontrakter!$C$4,H105=Kontrakter!$B$5,Kontrakter!$C$5,H105=Kontrakter!$B$6,Kontrakter!$C$6,H105=Kontrakter!$B$7,Kontrakter!$C$7,H105=Kontrakter!$B$8,Kontrakter!$C$8,H105=Kontrakter!$B$9,Kontrakter!$C$9,H105=Kontrakter!$B$10,Kontrakter!$C$10,H105=Kontrakter!$B$11,Kontrakter!$C$11)</f>
        <v>Rejlers Elsikkerhet AS</v>
      </c>
      <c r="M105" s="45" cm="1">
        <f t="array" ref="M105">_xlfn.IFS(L105=Kontrakter!$C$3,Kontrakter!$D$3,L105=Kontrakter!$C$2,Kontrakter!$D$2,L105=Kontrakter!$C$4,Kontrakter!$D$4,L105=Kontrakter!$C$5,Kontrakter!$D$5,L105=Kontrakter!$C$6,Kontrakter!$D$6,L105=Kontrakter!$C$7,Kontrakter!$D$7,L105=Kontrakter!$C$8,Kontrakter!$D$8,L105=Kontrakter!$C$9,Kontrakter!$D$9,L105=Kontrakter!$C$10,Kontrakter!$D$10,L105=Kontrakter!$C$11,Kontrakter!$D$11)</f>
        <v>95823000</v>
      </c>
      <c r="N105" s="47" t="str" cm="1">
        <f t="array" ref="N105">_xlfn.IFS(L105=Kontrakter!$C$3,Kontrakter!$E$3,L105=Kontrakter!$C$2,Kontrakter!$E$2,L105=Kontrakter!$C$4,Kontrakter!$E$4,L105=Kontrakter!$C$5,Kontrakter!$E$5,L105=Kontrakter!$C$6,Kontrakter!$E$6,L105=Kontrakter!$C$7,Kontrakter!$E$7,L105=Kontrakter!$C$8,Kontrakter!$E$8,L105=Kontrakter!$C$9,Kontrakter!$E$9,L105=Kontrakter!$C$10,Kontrakter!$E$10,L105=Kontrakter!$C$11,Kontrakter!$E$11)</f>
        <v>tilsyn@elvia.no</v>
      </c>
    </row>
    <row r="106" spans="1:14" s="42" customFormat="1" x14ac:dyDescent="0.3">
      <c r="A106" s="43">
        <v>214</v>
      </c>
      <c r="B106" s="42" t="s">
        <v>10</v>
      </c>
      <c r="C106" s="42" t="s">
        <v>130</v>
      </c>
      <c r="D106" s="42" t="s">
        <v>12</v>
      </c>
      <c r="E106" s="42" t="s">
        <v>128</v>
      </c>
      <c r="F106" s="44" t="s">
        <v>1403</v>
      </c>
      <c r="G106" s="42" t="s">
        <v>10</v>
      </c>
      <c r="H106" s="45" t="s">
        <v>1363</v>
      </c>
      <c r="I106" s="46">
        <v>1</v>
      </c>
      <c r="J106" s="46" t="s">
        <v>10</v>
      </c>
      <c r="K106" s="46" t="s">
        <v>128</v>
      </c>
      <c r="L106" s="45" t="str" cm="1">
        <f t="array" ref="L106">_xlfn.IFS(H106=Kontrakter!$B$3,Kontrakter!$C$3,H106=Kontrakter!$B$2,Kontrakter!$C$2,H106=Kontrakter!$B$4,Kontrakter!$C$4,H106=Kontrakter!$B$5,Kontrakter!$C$5,H106=Kontrakter!$B$6,Kontrakter!$C$6,H106=Kontrakter!$B$7,Kontrakter!$C$7,H106=Kontrakter!$B$8,Kontrakter!$C$8,H106=Kontrakter!$B$9,Kontrakter!$C$9,H106=Kontrakter!$B$10,Kontrakter!$C$10,H106=Kontrakter!$B$11,Kontrakter!$C$11)</f>
        <v>Rejlers Elsikkerhet AS</v>
      </c>
      <c r="M106" s="45" cm="1">
        <f t="array" ref="M106">_xlfn.IFS(L106=Kontrakter!$C$3,Kontrakter!$D$3,L106=Kontrakter!$C$2,Kontrakter!$D$2,L106=Kontrakter!$C$4,Kontrakter!$D$4,L106=Kontrakter!$C$5,Kontrakter!$D$5,L106=Kontrakter!$C$6,Kontrakter!$D$6,L106=Kontrakter!$C$7,Kontrakter!$D$7,L106=Kontrakter!$C$8,Kontrakter!$D$8,L106=Kontrakter!$C$9,Kontrakter!$D$9,L106=Kontrakter!$C$10,Kontrakter!$D$10,L106=Kontrakter!$C$11,Kontrakter!$D$11)</f>
        <v>95823000</v>
      </c>
      <c r="N106" s="47" t="str" cm="1">
        <f t="array" ref="N106">_xlfn.IFS(L106=Kontrakter!$C$3,Kontrakter!$E$3,L106=Kontrakter!$C$2,Kontrakter!$E$2,L106=Kontrakter!$C$4,Kontrakter!$E$4,L106=Kontrakter!$C$5,Kontrakter!$E$5,L106=Kontrakter!$C$6,Kontrakter!$E$6,L106=Kontrakter!$C$7,Kontrakter!$E$7,L106=Kontrakter!$C$8,Kontrakter!$E$8,L106=Kontrakter!$C$9,Kontrakter!$E$9,L106=Kontrakter!$C$10,Kontrakter!$E$10,L106=Kontrakter!$C$11,Kontrakter!$E$11)</f>
        <v>tilsyn@elvia.no</v>
      </c>
    </row>
    <row r="107" spans="1:14" s="42" customFormat="1" x14ac:dyDescent="0.3">
      <c r="A107" s="43">
        <v>215</v>
      </c>
      <c r="B107" s="42" t="s">
        <v>10</v>
      </c>
      <c r="C107" s="42" t="s">
        <v>131</v>
      </c>
      <c r="D107" s="42" t="s">
        <v>12</v>
      </c>
      <c r="E107" s="42" t="s">
        <v>128</v>
      </c>
      <c r="F107" s="44" t="s">
        <v>1403</v>
      </c>
      <c r="G107" s="42" t="s">
        <v>10</v>
      </c>
      <c r="H107" s="45" t="s">
        <v>1363</v>
      </c>
      <c r="I107" s="46">
        <v>1</v>
      </c>
      <c r="J107" s="46" t="s">
        <v>10</v>
      </c>
      <c r="K107" s="46" t="s">
        <v>128</v>
      </c>
      <c r="L107" s="45" t="str" cm="1">
        <f t="array" ref="L107">_xlfn.IFS(H107=Kontrakter!$B$3,Kontrakter!$C$3,H107=Kontrakter!$B$2,Kontrakter!$C$2,H107=Kontrakter!$B$4,Kontrakter!$C$4,H107=Kontrakter!$B$5,Kontrakter!$C$5,H107=Kontrakter!$B$6,Kontrakter!$C$6,H107=Kontrakter!$B$7,Kontrakter!$C$7,H107=Kontrakter!$B$8,Kontrakter!$C$8,H107=Kontrakter!$B$9,Kontrakter!$C$9,H107=Kontrakter!$B$10,Kontrakter!$C$10,H107=Kontrakter!$B$11,Kontrakter!$C$11)</f>
        <v>Rejlers Elsikkerhet AS</v>
      </c>
      <c r="M107" s="45" cm="1">
        <f t="array" ref="M107">_xlfn.IFS(L107=Kontrakter!$C$3,Kontrakter!$D$3,L107=Kontrakter!$C$2,Kontrakter!$D$2,L107=Kontrakter!$C$4,Kontrakter!$D$4,L107=Kontrakter!$C$5,Kontrakter!$D$5,L107=Kontrakter!$C$6,Kontrakter!$D$6,L107=Kontrakter!$C$7,Kontrakter!$D$7,L107=Kontrakter!$C$8,Kontrakter!$D$8,L107=Kontrakter!$C$9,Kontrakter!$D$9,L107=Kontrakter!$C$10,Kontrakter!$D$10,L107=Kontrakter!$C$11,Kontrakter!$D$11)</f>
        <v>95823000</v>
      </c>
      <c r="N107" s="47" t="str" cm="1">
        <f t="array" ref="N107">_xlfn.IFS(L107=Kontrakter!$C$3,Kontrakter!$E$3,L107=Kontrakter!$C$2,Kontrakter!$E$2,L107=Kontrakter!$C$4,Kontrakter!$E$4,L107=Kontrakter!$C$5,Kontrakter!$E$5,L107=Kontrakter!$C$6,Kontrakter!$E$6,L107=Kontrakter!$C$7,Kontrakter!$E$7,L107=Kontrakter!$C$8,Kontrakter!$E$8,L107=Kontrakter!$C$9,Kontrakter!$E$9,L107=Kontrakter!$C$10,Kontrakter!$E$10,L107=Kontrakter!$C$11,Kontrakter!$E$11)</f>
        <v>tilsyn@elvia.no</v>
      </c>
    </row>
    <row r="108" spans="1:14" s="42" customFormat="1" x14ac:dyDescent="0.3">
      <c r="A108" s="43">
        <v>216</v>
      </c>
      <c r="B108" s="42" t="s">
        <v>10</v>
      </c>
      <c r="C108" s="42" t="s">
        <v>132</v>
      </c>
      <c r="D108" s="42" t="s">
        <v>12</v>
      </c>
      <c r="E108" s="42" t="s">
        <v>128</v>
      </c>
      <c r="F108" s="44" t="s">
        <v>1403</v>
      </c>
      <c r="G108" s="42" t="s">
        <v>10</v>
      </c>
      <c r="H108" s="45" t="s">
        <v>1363</v>
      </c>
      <c r="I108" s="46">
        <v>1</v>
      </c>
      <c r="J108" s="46" t="s">
        <v>10</v>
      </c>
      <c r="K108" s="46" t="s">
        <v>128</v>
      </c>
      <c r="L108" s="45" t="str" cm="1">
        <f t="array" ref="L108">_xlfn.IFS(H108=Kontrakter!$B$3,Kontrakter!$C$3,H108=Kontrakter!$B$2,Kontrakter!$C$2,H108=Kontrakter!$B$4,Kontrakter!$C$4,H108=Kontrakter!$B$5,Kontrakter!$C$5,H108=Kontrakter!$B$6,Kontrakter!$C$6,H108=Kontrakter!$B$7,Kontrakter!$C$7,H108=Kontrakter!$B$8,Kontrakter!$C$8,H108=Kontrakter!$B$9,Kontrakter!$C$9,H108=Kontrakter!$B$10,Kontrakter!$C$10,H108=Kontrakter!$B$11,Kontrakter!$C$11)</f>
        <v>Rejlers Elsikkerhet AS</v>
      </c>
      <c r="M108" s="45" cm="1">
        <f t="array" ref="M108">_xlfn.IFS(L108=Kontrakter!$C$3,Kontrakter!$D$3,L108=Kontrakter!$C$2,Kontrakter!$D$2,L108=Kontrakter!$C$4,Kontrakter!$D$4,L108=Kontrakter!$C$5,Kontrakter!$D$5,L108=Kontrakter!$C$6,Kontrakter!$D$6,L108=Kontrakter!$C$7,Kontrakter!$D$7,L108=Kontrakter!$C$8,Kontrakter!$D$8,L108=Kontrakter!$C$9,Kontrakter!$D$9,L108=Kontrakter!$C$10,Kontrakter!$D$10,L108=Kontrakter!$C$11,Kontrakter!$D$11)</f>
        <v>95823000</v>
      </c>
      <c r="N108" s="47" t="str" cm="1">
        <f t="array" ref="N108">_xlfn.IFS(L108=Kontrakter!$C$3,Kontrakter!$E$3,L108=Kontrakter!$C$2,Kontrakter!$E$2,L108=Kontrakter!$C$4,Kontrakter!$E$4,L108=Kontrakter!$C$5,Kontrakter!$E$5,L108=Kontrakter!$C$6,Kontrakter!$E$6,L108=Kontrakter!$C$7,Kontrakter!$E$7,L108=Kontrakter!$C$8,Kontrakter!$E$8,L108=Kontrakter!$C$9,Kontrakter!$E$9,L108=Kontrakter!$C$10,Kontrakter!$E$10,L108=Kontrakter!$C$11,Kontrakter!$E$11)</f>
        <v>tilsyn@elvia.no</v>
      </c>
    </row>
    <row r="109" spans="1:14" s="42" customFormat="1" x14ac:dyDescent="0.3">
      <c r="A109" s="43">
        <v>217</v>
      </c>
      <c r="B109" s="42" t="s">
        <v>10</v>
      </c>
      <c r="C109" s="42" t="s">
        <v>133</v>
      </c>
      <c r="D109" s="42" t="s">
        <v>12</v>
      </c>
      <c r="E109" s="42" t="s">
        <v>10</v>
      </c>
      <c r="F109" s="44" t="s">
        <v>1403</v>
      </c>
      <c r="G109" s="42" t="s">
        <v>10</v>
      </c>
      <c r="H109" s="45" t="s">
        <v>1367</v>
      </c>
      <c r="I109" s="46">
        <v>3</v>
      </c>
      <c r="J109" s="46" t="s">
        <v>10</v>
      </c>
      <c r="K109" s="46" t="s">
        <v>10</v>
      </c>
      <c r="L109" s="45" t="str" cm="1">
        <f t="array" ref="L109">_xlfn.IFS(H109=Kontrakter!$B$3,Kontrakter!$C$3,H109=Kontrakter!$B$2,Kontrakter!$C$2,H109=Kontrakter!$B$4,Kontrakter!$C$4,H109=Kontrakter!$B$5,Kontrakter!$C$5,H109=Kontrakter!$B$6,Kontrakter!$C$6,H109=Kontrakter!$B$7,Kontrakter!$C$7,H109=Kontrakter!$B$8,Kontrakter!$C$8,H109=Kontrakter!$B$9,Kontrakter!$C$9,H109=Kontrakter!$B$10,Kontrakter!$C$10,H109=Kontrakter!$B$11,Kontrakter!$C$11)</f>
        <v>Omexom Elsikkerhet AS</v>
      </c>
      <c r="M109" s="45" cm="1">
        <f t="array" ref="M109">_xlfn.IFS(L109=Kontrakter!$C$3,Kontrakter!$D$3,L109=Kontrakter!$C$2,Kontrakter!$D$2,L109=Kontrakter!$C$4,Kontrakter!$D$4,L109=Kontrakter!$C$5,Kontrakter!$D$5,L109=Kontrakter!$C$6,Kontrakter!$D$6,L109=Kontrakter!$C$7,Kontrakter!$D$7,L109=Kontrakter!$C$8,Kontrakter!$D$8,L109=Kontrakter!$C$9,Kontrakter!$D$9,L109=Kontrakter!$C$10,Kontrakter!$D$10,L109=Kontrakter!$C$11,Kontrakter!$D$11)</f>
        <v>23128800</v>
      </c>
      <c r="N109" s="47" t="str" cm="1">
        <f t="array" ref="N109">_xlfn.IFS(L109=Kontrakter!$C$3,Kontrakter!$E$3,L109=Kontrakter!$C$2,Kontrakter!$E$2,L109=Kontrakter!$C$4,Kontrakter!$E$4,L109=Kontrakter!$C$5,Kontrakter!$E$5,L109=Kontrakter!$C$6,Kontrakter!$E$6,L109=Kontrakter!$C$7,Kontrakter!$E$7,L109=Kontrakter!$C$8,Kontrakter!$E$8,L109=Kontrakter!$C$9,Kontrakter!$E$9,L109=Kontrakter!$C$10,Kontrakter!$E$10,L109=Kontrakter!$C$11,Kontrakter!$E$11)</f>
        <v>tilsyn@elvia.no</v>
      </c>
    </row>
    <row r="110" spans="1:14" s="42" customFormat="1" x14ac:dyDescent="0.3">
      <c r="A110" s="43">
        <v>218</v>
      </c>
      <c r="B110" s="42" t="s">
        <v>10</v>
      </c>
      <c r="C110" s="42" t="s">
        <v>134</v>
      </c>
      <c r="D110" s="42" t="s">
        <v>12</v>
      </c>
      <c r="E110" s="42" t="s">
        <v>128</v>
      </c>
      <c r="F110" s="44" t="s">
        <v>1403</v>
      </c>
      <c r="G110" s="42" t="s">
        <v>10</v>
      </c>
      <c r="H110" s="45" t="s">
        <v>1363</v>
      </c>
      <c r="I110" s="46">
        <v>1</v>
      </c>
      <c r="J110" s="46" t="s">
        <v>10</v>
      </c>
      <c r="K110" s="46" t="s">
        <v>128</v>
      </c>
      <c r="L110" s="45" t="str" cm="1">
        <f t="array" ref="L110">_xlfn.IFS(H110=Kontrakter!$B$3,Kontrakter!$C$3,H110=Kontrakter!$B$2,Kontrakter!$C$2,H110=Kontrakter!$B$4,Kontrakter!$C$4,H110=Kontrakter!$B$5,Kontrakter!$C$5,H110=Kontrakter!$B$6,Kontrakter!$C$6,H110=Kontrakter!$B$7,Kontrakter!$C$7,H110=Kontrakter!$B$8,Kontrakter!$C$8,H110=Kontrakter!$B$9,Kontrakter!$C$9,H110=Kontrakter!$B$10,Kontrakter!$C$10,H110=Kontrakter!$B$11,Kontrakter!$C$11)</f>
        <v>Rejlers Elsikkerhet AS</v>
      </c>
      <c r="M110" s="45" cm="1">
        <f t="array" ref="M110">_xlfn.IFS(L110=Kontrakter!$C$3,Kontrakter!$D$3,L110=Kontrakter!$C$2,Kontrakter!$D$2,L110=Kontrakter!$C$4,Kontrakter!$D$4,L110=Kontrakter!$C$5,Kontrakter!$D$5,L110=Kontrakter!$C$6,Kontrakter!$D$6,L110=Kontrakter!$C$7,Kontrakter!$D$7,L110=Kontrakter!$C$8,Kontrakter!$D$8,L110=Kontrakter!$C$9,Kontrakter!$D$9,L110=Kontrakter!$C$10,Kontrakter!$D$10,L110=Kontrakter!$C$11,Kontrakter!$D$11)</f>
        <v>95823000</v>
      </c>
      <c r="N110" s="47" t="str" cm="1">
        <f t="array" ref="N110">_xlfn.IFS(L110=Kontrakter!$C$3,Kontrakter!$E$3,L110=Kontrakter!$C$2,Kontrakter!$E$2,L110=Kontrakter!$C$4,Kontrakter!$E$4,L110=Kontrakter!$C$5,Kontrakter!$E$5,L110=Kontrakter!$C$6,Kontrakter!$E$6,L110=Kontrakter!$C$7,Kontrakter!$E$7,L110=Kontrakter!$C$8,Kontrakter!$E$8,L110=Kontrakter!$C$9,Kontrakter!$E$9,L110=Kontrakter!$C$10,Kontrakter!$E$10,L110=Kontrakter!$C$11,Kontrakter!$E$11)</f>
        <v>tilsyn@elvia.no</v>
      </c>
    </row>
    <row r="111" spans="1:14" s="42" customFormat="1" x14ac:dyDescent="0.3">
      <c r="A111" s="43">
        <v>230</v>
      </c>
      <c r="B111" s="42" t="s">
        <v>10</v>
      </c>
      <c r="C111" s="42" t="s">
        <v>135</v>
      </c>
      <c r="D111" s="42" t="s">
        <v>12</v>
      </c>
      <c r="E111" s="42" t="s">
        <v>18</v>
      </c>
      <c r="F111" s="44" t="s">
        <v>1403</v>
      </c>
      <c r="G111" s="42" t="s">
        <v>10</v>
      </c>
      <c r="H111" s="45" t="s">
        <v>1363</v>
      </c>
      <c r="I111" s="46">
        <v>1</v>
      </c>
      <c r="J111" s="46" t="s">
        <v>10</v>
      </c>
      <c r="K111" s="46" t="s">
        <v>18</v>
      </c>
      <c r="L111" s="45" t="str" cm="1">
        <f t="array" ref="L111">_xlfn.IFS(H111=Kontrakter!$B$3,Kontrakter!$C$3,H111=Kontrakter!$B$2,Kontrakter!$C$2,H111=Kontrakter!$B$4,Kontrakter!$C$4,H111=Kontrakter!$B$5,Kontrakter!$C$5,H111=Kontrakter!$B$6,Kontrakter!$C$6,H111=Kontrakter!$B$7,Kontrakter!$C$7,H111=Kontrakter!$B$8,Kontrakter!$C$8,H111=Kontrakter!$B$9,Kontrakter!$C$9,H111=Kontrakter!$B$10,Kontrakter!$C$10,H111=Kontrakter!$B$11,Kontrakter!$C$11)</f>
        <v>Rejlers Elsikkerhet AS</v>
      </c>
      <c r="M111" s="45" cm="1">
        <f t="array" ref="M111">_xlfn.IFS(L111=Kontrakter!$C$3,Kontrakter!$D$3,L111=Kontrakter!$C$2,Kontrakter!$D$2,L111=Kontrakter!$C$4,Kontrakter!$D$4,L111=Kontrakter!$C$5,Kontrakter!$D$5,L111=Kontrakter!$C$6,Kontrakter!$D$6,L111=Kontrakter!$C$7,Kontrakter!$D$7,L111=Kontrakter!$C$8,Kontrakter!$D$8,L111=Kontrakter!$C$9,Kontrakter!$D$9,L111=Kontrakter!$C$10,Kontrakter!$D$10,L111=Kontrakter!$C$11,Kontrakter!$D$11)</f>
        <v>95823000</v>
      </c>
      <c r="N111" s="47" t="str" cm="1">
        <f t="array" ref="N111">_xlfn.IFS(L111=Kontrakter!$C$3,Kontrakter!$E$3,L111=Kontrakter!$C$2,Kontrakter!$E$2,L111=Kontrakter!$C$4,Kontrakter!$E$4,L111=Kontrakter!$C$5,Kontrakter!$E$5,L111=Kontrakter!$C$6,Kontrakter!$E$6,L111=Kontrakter!$C$7,Kontrakter!$E$7,L111=Kontrakter!$C$8,Kontrakter!$E$8,L111=Kontrakter!$C$9,Kontrakter!$E$9,L111=Kontrakter!$C$10,Kontrakter!$E$10,L111=Kontrakter!$C$11,Kontrakter!$E$11)</f>
        <v>tilsyn@elvia.no</v>
      </c>
    </row>
    <row r="112" spans="1:14" s="42" customFormat="1" x14ac:dyDescent="0.3">
      <c r="A112" s="43">
        <v>240</v>
      </c>
      <c r="B112" s="42" t="s">
        <v>10</v>
      </c>
      <c r="C112" s="42" t="s">
        <v>136</v>
      </c>
      <c r="D112" s="42" t="s">
        <v>12</v>
      </c>
      <c r="E112" s="42" t="s">
        <v>18</v>
      </c>
      <c r="F112" s="44" t="s">
        <v>1403</v>
      </c>
      <c r="G112" s="42" t="s">
        <v>10</v>
      </c>
      <c r="H112" s="45" t="s">
        <v>1363</v>
      </c>
      <c r="I112" s="46">
        <v>1</v>
      </c>
      <c r="J112" s="46" t="s">
        <v>10</v>
      </c>
      <c r="K112" s="46" t="s">
        <v>18</v>
      </c>
      <c r="L112" s="45" t="str" cm="1">
        <f t="array" ref="L112">_xlfn.IFS(H112=Kontrakter!$B$3,Kontrakter!$C$3,H112=Kontrakter!$B$2,Kontrakter!$C$2,H112=Kontrakter!$B$4,Kontrakter!$C$4,H112=Kontrakter!$B$5,Kontrakter!$C$5,H112=Kontrakter!$B$6,Kontrakter!$C$6,H112=Kontrakter!$B$7,Kontrakter!$C$7,H112=Kontrakter!$B$8,Kontrakter!$C$8,H112=Kontrakter!$B$9,Kontrakter!$C$9,H112=Kontrakter!$B$10,Kontrakter!$C$10,H112=Kontrakter!$B$11,Kontrakter!$C$11)</f>
        <v>Rejlers Elsikkerhet AS</v>
      </c>
      <c r="M112" s="45" cm="1">
        <f t="array" ref="M112">_xlfn.IFS(L112=Kontrakter!$C$3,Kontrakter!$D$3,L112=Kontrakter!$C$2,Kontrakter!$D$2,L112=Kontrakter!$C$4,Kontrakter!$D$4,L112=Kontrakter!$C$5,Kontrakter!$D$5,L112=Kontrakter!$C$6,Kontrakter!$D$6,L112=Kontrakter!$C$7,Kontrakter!$D$7,L112=Kontrakter!$C$8,Kontrakter!$D$8,L112=Kontrakter!$C$9,Kontrakter!$D$9,L112=Kontrakter!$C$10,Kontrakter!$D$10,L112=Kontrakter!$C$11,Kontrakter!$D$11)</f>
        <v>95823000</v>
      </c>
      <c r="N112" s="47" t="str" cm="1">
        <f t="array" ref="N112">_xlfn.IFS(L112=Kontrakter!$C$3,Kontrakter!$E$3,L112=Kontrakter!$C$2,Kontrakter!$E$2,L112=Kontrakter!$C$4,Kontrakter!$E$4,L112=Kontrakter!$C$5,Kontrakter!$E$5,L112=Kontrakter!$C$6,Kontrakter!$E$6,L112=Kontrakter!$C$7,Kontrakter!$E$7,L112=Kontrakter!$C$8,Kontrakter!$E$8,L112=Kontrakter!$C$9,Kontrakter!$E$9,L112=Kontrakter!$C$10,Kontrakter!$E$10,L112=Kontrakter!$C$11,Kontrakter!$E$11)</f>
        <v>tilsyn@elvia.no</v>
      </c>
    </row>
    <row r="113" spans="1:14" s="42" customFormat="1" x14ac:dyDescent="0.3">
      <c r="A113" s="43">
        <v>247</v>
      </c>
      <c r="B113" s="42" t="s">
        <v>10</v>
      </c>
      <c r="C113" s="42" t="s">
        <v>137</v>
      </c>
      <c r="D113" s="42" t="s">
        <v>12</v>
      </c>
      <c r="E113" s="42" t="s">
        <v>128</v>
      </c>
      <c r="F113" s="44" t="s">
        <v>1403</v>
      </c>
      <c r="G113" s="42" t="s">
        <v>10</v>
      </c>
      <c r="H113" s="45" t="s">
        <v>1363</v>
      </c>
      <c r="I113" s="46">
        <v>1</v>
      </c>
      <c r="J113" s="46" t="s">
        <v>10</v>
      </c>
      <c r="K113" s="46" t="s">
        <v>128</v>
      </c>
      <c r="L113" s="45" t="str" cm="1">
        <f t="array" ref="L113">_xlfn.IFS(H113=Kontrakter!$B$3,Kontrakter!$C$3,H113=Kontrakter!$B$2,Kontrakter!$C$2,H113=Kontrakter!$B$4,Kontrakter!$C$4,H113=Kontrakter!$B$5,Kontrakter!$C$5,H113=Kontrakter!$B$6,Kontrakter!$C$6,H113=Kontrakter!$B$7,Kontrakter!$C$7,H113=Kontrakter!$B$8,Kontrakter!$C$8,H113=Kontrakter!$B$9,Kontrakter!$C$9,H113=Kontrakter!$B$10,Kontrakter!$C$10,H113=Kontrakter!$B$11,Kontrakter!$C$11)</f>
        <v>Rejlers Elsikkerhet AS</v>
      </c>
      <c r="M113" s="45" cm="1">
        <f t="array" ref="M113">_xlfn.IFS(L113=Kontrakter!$C$3,Kontrakter!$D$3,L113=Kontrakter!$C$2,Kontrakter!$D$2,L113=Kontrakter!$C$4,Kontrakter!$D$4,L113=Kontrakter!$C$5,Kontrakter!$D$5,L113=Kontrakter!$C$6,Kontrakter!$D$6,L113=Kontrakter!$C$7,Kontrakter!$D$7,L113=Kontrakter!$C$8,Kontrakter!$D$8,L113=Kontrakter!$C$9,Kontrakter!$D$9,L113=Kontrakter!$C$10,Kontrakter!$D$10,L113=Kontrakter!$C$11,Kontrakter!$D$11)</f>
        <v>95823000</v>
      </c>
      <c r="N113" s="47" t="str" cm="1">
        <f t="array" ref="N113">_xlfn.IFS(L113=Kontrakter!$C$3,Kontrakter!$E$3,L113=Kontrakter!$C$2,Kontrakter!$E$2,L113=Kontrakter!$C$4,Kontrakter!$E$4,L113=Kontrakter!$C$5,Kontrakter!$E$5,L113=Kontrakter!$C$6,Kontrakter!$E$6,L113=Kontrakter!$C$7,Kontrakter!$E$7,L113=Kontrakter!$C$8,Kontrakter!$E$8,L113=Kontrakter!$C$9,Kontrakter!$E$9,L113=Kontrakter!$C$10,Kontrakter!$E$10,L113=Kontrakter!$C$11,Kontrakter!$E$11)</f>
        <v>tilsyn@elvia.no</v>
      </c>
    </row>
    <row r="114" spans="1:14" s="42" customFormat="1" x14ac:dyDescent="0.3">
      <c r="A114" s="43">
        <v>250</v>
      </c>
      <c r="B114" s="42" t="s">
        <v>10</v>
      </c>
      <c r="C114" s="42" t="s">
        <v>138</v>
      </c>
      <c r="D114" s="42" t="s">
        <v>16</v>
      </c>
      <c r="E114" s="42" t="s">
        <v>18</v>
      </c>
      <c r="F114" s="44" t="s">
        <v>1403</v>
      </c>
      <c r="G114" s="42" t="s">
        <v>10</v>
      </c>
      <c r="H114" s="45" t="s">
        <v>1363</v>
      </c>
      <c r="I114" s="46">
        <v>1</v>
      </c>
      <c r="J114" s="46" t="s">
        <v>10</v>
      </c>
      <c r="K114" s="46" t="s">
        <v>18</v>
      </c>
      <c r="L114" s="45" t="str" cm="1">
        <f t="array" ref="L114">_xlfn.IFS(H114=Kontrakter!$B$3,Kontrakter!$C$3,H114=Kontrakter!$B$2,Kontrakter!$C$2,H114=Kontrakter!$B$4,Kontrakter!$C$4,H114=Kontrakter!$B$5,Kontrakter!$C$5,H114=Kontrakter!$B$6,Kontrakter!$C$6,H114=Kontrakter!$B$7,Kontrakter!$C$7,H114=Kontrakter!$B$8,Kontrakter!$C$8,H114=Kontrakter!$B$9,Kontrakter!$C$9,H114=Kontrakter!$B$10,Kontrakter!$C$10,H114=Kontrakter!$B$11,Kontrakter!$C$11)</f>
        <v>Rejlers Elsikkerhet AS</v>
      </c>
      <c r="M114" s="45" cm="1">
        <f t="array" ref="M114">_xlfn.IFS(L114=Kontrakter!$C$3,Kontrakter!$D$3,L114=Kontrakter!$C$2,Kontrakter!$D$2,L114=Kontrakter!$C$4,Kontrakter!$D$4,L114=Kontrakter!$C$5,Kontrakter!$D$5,L114=Kontrakter!$C$6,Kontrakter!$D$6,L114=Kontrakter!$C$7,Kontrakter!$D$7,L114=Kontrakter!$C$8,Kontrakter!$D$8,L114=Kontrakter!$C$9,Kontrakter!$D$9,L114=Kontrakter!$C$10,Kontrakter!$D$10,L114=Kontrakter!$C$11,Kontrakter!$D$11)</f>
        <v>95823000</v>
      </c>
      <c r="N114" s="47" t="str" cm="1">
        <f t="array" ref="N114">_xlfn.IFS(L114=Kontrakter!$C$3,Kontrakter!$E$3,L114=Kontrakter!$C$2,Kontrakter!$E$2,L114=Kontrakter!$C$4,Kontrakter!$E$4,L114=Kontrakter!$C$5,Kontrakter!$E$5,L114=Kontrakter!$C$6,Kontrakter!$E$6,L114=Kontrakter!$C$7,Kontrakter!$E$7,L114=Kontrakter!$C$8,Kontrakter!$E$8,L114=Kontrakter!$C$9,Kontrakter!$E$9,L114=Kontrakter!$C$10,Kontrakter!$E$10,L114=Kontrakter!$C$11,Kontrakter!$E$11)</f>
        <v>tilsyn@elvia.no</v>
      </c>
    </row>
    <row r="115" spans="1:14" s="42" customFormat="1" x14ac:dyDescent="0.3">
      <c r="A115" s="43">
        <v>251</v>
      </c>
      <c r="B115" s="42" t="s">
        <v>10</v>
      </c>
      <c r="C115" s="42" t="s">
        <v>139</v>
      </c>
      <c r="D115" s="42" t="s">
        <v>16</v>
      </c>
      <c r="E115" s="42" t="s">
        <v>13</v>
      </c>
      <c r="F115" s="44" t="s">
        <v>1403</v>
      </c>
      <c r="G115" s="42" t="s">
        <v>10</v>
      </c>
      <c r="H115" s="45" t="s">
        <v>1363</v>
      </c>
      <c r="I115" s="46">
        <v>1</v>
      </c>
      <c r="J115" s="46" t="s">
        <v>10</v>
      </c>
      <c r="K115" s="46" t="s">
        <v>13</v>
      </c>
      <c r="L115" s="45" t="str" cm="1">
        <f t="array" ref="L115">_xlfn.IFS(H115=Kontrakter!$B$3,Kontrakter!$C$3,H115=Kontrakter!$B$2,Kontrakter!$C$2,H115=Kontrakter!$B$4,Kontrakter!$C$4,H115=Kontrakter!$B$5,Kontrakter!$C$5,H115=Kontrakter!$B$6,Kontrakter!$C$6,H115=Kontrakter!$B$7,Kontrakter!$C$7,H115=Kontrakter!$B$8,Kontrakter!$C$8,H115=Kontrakter!$B$9,Kontrakter!$C$9,H115=Kontrakter!$B$10,Kontrakter!$C$10,H115=Kontrakter!$B$11,Kontrakter!$C$11)</f>
        <v>Rejlers Elsikkerhet AS</v>
      </c>
      <c r="M115" s="45" cm="1">
        <f t="array" ref="M115">_xlfn.IFS(L115=Kontrakter!$C$3,Kontrakter!$D$3,L115=Kontrakter!$C$2,Kontrakter!$D$2,L115=Kontrakter!$C$4,Kontrakter!$D$4,L115=Kontrakter!$C$5,Kontrakter!$D$5,L115=Kontrakter!$C$6,Kontrakter!$D$6,L115=Kontrakter!$C$7,Kontrakter!$D$7,L115=Kontrakter!$C$8,Kontrakter!$D$8,L115=Kontrakter!$C$9,Kontrakter!$D$9,L115=Kontrakter!$C$10,Kontrakter!$D$10,L115=Kontrakter!$C$11,Kontrakter!$D$11)</f>
        <v>95823000</v>
      </c>
      <c r="N115" s="47" t="str" cm="1">
        <f t="array" ref="N115">_xlfn.IFS(L115=Kontrakter!$C$3,Kontrakter!$E$3,L115=Kontrakter!$C$2,Kontrakter!$E$2,L115=Kontrakter!$C$4,Kontrakter!$E$4,L115=Kontrakter!$C$5,Kontrakter!$E$5,L115=Kontrakter!$C$6,Kontrakter!$E$6,L115=Kontrakter!$C$7,Kontrakter!$E$7,L115=Kontrakter!$C$8,Kontrakter!$E$8,L115=Kontrakter!$C$9,Kontrakter!$E$9,L115=Kontrakter!$C$10,Kontrakter!$E$10,L115=Kontrakter!$C$11,Kontrakter!$E$11)</f>
        <v>tilsyn@elvia.no</v>
      </c>
    </row>
    <row r="116" spans="1:14" s="42" customFormat="1" x14ac:dyDescent="0.3">
      <c r="A116" s="43">
        <v>252</v>
      </c>
      <c r="B116" s="42" t="s">
        <v>10</v>
      </c>
      <c r="C116" s="42" t="s">
        <v>140</v>
      </c>
      <c r="D116" s="42" t="s">
        <v>16</v>
      </c>
      <c r="E116" s="42" t="s">
        <v>18</v>
      </c>
      <c r="F116" s="44" t="s">
        <v>1403</v>
      </c>
      <c r="G116" s="42" t="s">
        <v>10</v>
      </c>
      <c r="H116" s="45" t="s">
        <v>1363</v>
      </c>
      <c r="I116" s="46">
        <v>1</v>
      </c>
      <c r="J116" s="46" t="s">
        <v>10</v>
      </c>
      <c r="K116" s="46" t="s">
        <v>18</v>
      </c>
      <c r="L116" s="45" t="str" cm="1">
        <f t="array" ref="L116">_xlfn.IFS(H116=Kontrakter!$B$3,Kontrakter!$C$3,H116=Kontrakter!$B$2,Kontrakter!$C$2,H116=Kontrakter!$B$4,Kontrakter!$C$4,H116=Kontrakter!$B$5,Kontrakter!$C$5,H116=Kontrakter!$B$6,Kontrakter!$C$6,H116=Kontrakter!$B$7,Kontrakter!$C$7,H116=Kontrakter!$B$8,Kontrakter!$C$8,H116=Kontrakter!$B$9,Kontrakter!$C$9,H116=Kontrakter!$B$10,Kontrakter!$C$10,H116=Kontrakter!$B$11,Kontrakter!$C$11)</f>
        <v>Rejlers Elsikkerhet AS</v>
      </c>
      <c r="M116" s="45" cm="1">
        <f t="array" ref="M116">_xlfn.IFS(L116=Kontrakter!$C$3,Kontrakter!$D$3,L116=Kontrakter!$C$2,Kontrakter!$D$2,L116=Kontrakter!$C$4,Kontrakter!$D$4,L116=Kontrakter!$C$5,Kontrakter!$D$5,L116=Kontrakter!$C$6,Kontrakter!$D$6,L116=Kontrakter!$C$7,Kontrakter!$D$7,L116=Kontrakter!$C$8,Kontrakter!$D$8,L116=Kontrakter!$C$9,Kontrakter!$D$9,L116=Kontrakter!$C$10,Kontrakter!$D$10,L116=Kontrakter!$C$11,Kontrakter!$D$11)</f>
        <v>95823000</v>
      </c>
      <c r="N116" s="47" t="str" cm="1">
        <f t="array" ref="N116">_xlfn.IFS(L116=Kontrakter!$C$3,Kontrakter!$E$3,L116=Kontrakter!$C$2,Kontrakter!$E$2,L116=Kontrakter!$C$4,Kontrakter!$E$4,L116=Kontrakter!$C$5,Kontrakter!$E$5,L116=Kontrakter!$C$6,Kontrakter!$E$6,L116=Kontrakter!$C$7,Kontrakter!$E$7,L116=Kontrakter!$C$8,Kontrakter!$E$8,L116=Kontrakter!$C$9,Kontrakter!$E$9,L116=Kontrakter!$C$10,Kontrakter!$E$10,L116=Kontrakter!$C$11,Kontrakter!$E$11)</f>
        <v>tilsyn@elvia.no</v>
      </c>
    </row>
    <row r="117" spans="1:14" s="42" customFormat="1" x14ac:dyDescent="0.3">
      <c r="A117" s="43">
        <v>253</v>
      </c>
      <c r="B117" s="42" t="s">
        <v>10</v>
      </c>
      <c r="C117" s="42" t="s">
        <v>141</v>
      </c>
      <c r="D117" s="42" t="s">
        <v>16</v>
      </c>
      <c r="E117" s="42" t="s">
        <v>18</v>
      </c>
      <c r="F117" s="44" t="s">
        <v>1403</v>
      </c>
      <c r="G117" s="42" t="s">
        <v>10</v>
      </c>
      <c r="H117" s="45" t="s">
        <v>1363</v>
      </c>
      <c r="I117" s="46">
        <v>1</v>
      </c>
      <c r="J117" s="46" t="s">
        <v>10</v>
      </c>
      <c r="K117" s="46" t="s">
        <v>18</v>
      </c>
      <c r="L117" s="45" t="str" cm="1">
        <f t="array" ref="L117">_xlfn.IFS(H117=Kontrakter!$B$3,Kontrakter!$C$3,H117=Kontrakter!$B$2,Kontrakter!$C$2,H117=Kontrakter!$B$4,Kontrakter!$C$4,H117=Kontrakter!$B$5,Kontrakter!$C$5,H117=Kontrakter!$B$6,Kontrakter!$C$6,H117=Kontrakter!$B$7,Kontrakter!$C$7,H117=Kontrakter!$B$8,Kontrakter!$C$8,H117=Kontrakter!$B$9,Kontrakter!$C$9,H117=Kontrakter!$B$10,Kontrakter!$C$10,H117=Kontrakter!$B$11,Kontrakter!$C$11)</f>
        <v>Rejlers Elsikkerhet AS</v>
      </c>
      <c r="M117" s="45" cm="1">
        <f t="array" ref="M117">_xlfn.IFS(L117=Kontrakter!$C$3,Kontrakter!$D$3,L117=Kontrakter!$C$2,Kontrakter!$D$2,L117=Kontrakter!$C$4,Kontrakter!$D$4,L117=Kontrakter!$C$5,Kontrakter!$D$5,L117=Kontrakter!$C$6,Kontrakter!$D$6,L117=Kontrakter!$C$7,Kontrakter!$D$7,L117=Kontrakter!$C$8,Kontrakter!$D$8,L117=Kontrakter!$C$9,Kontrakter!$D$9,L117=Kontrakter!$C$10,Kontrakter!$D$10,L117=Kontrakter!$C$11,Kontrakter!$D$11)</f>
        <v>95823000</v>
      </c>
      <c r="N117" s="47" t="str" cm="1">
        <f t="array" ref="N117">_xlfn.IFS(L117=Kontrakter!$C$3,Kontrakter!$E$3,L117=Kontrakter!$C$2,Kontrakter!$E$2,L117=Kontrakter!$C$4,Kontrakter!$E$4,L117=Kontrakter!$C$5,Kontrakter!$E$5,L117=Kontrakter!$C$6,Kontrakter!$E$6,L117=Kontrakter!$C$7,Kontrakter!$E$7,L117=Kontrakter!$C$8,Kontrakter!$E$8,L117=Kontrakter!$C$9,Kontrakter!$E$9,L117=Kontrakter!$C$10,Kontrakter!$E$10,L117=Kontrakter!$C$11,Kontrakter!$E$11)</f>
        <v>tilsyn@elvia.no</v>
      </c>
    </row>
    <row r="118" spans="1:14" s="42" customFormat="1" x14ac:dyDescent="0.3">
      <c r="A118" s="43">
        <v>254</v>
      </c>
      <c r="B118" s="42" t="s">
        <v>10</v>
      </c>
      <c r="C118" s="42" t="s">
        <v>142</v>
      </c>
      <c r="D118" s="42" t="s">
        <v>16</v>
      </c>
      <c r="E118" s="42" t="s">
        <v>18</v>
      </c>
      <c r="F118" s="44" t="s">
        <v>1403</v>
      </c>
      <c r="G118" s="42" t="s">
        <v>10</v>
      </c>
      <c r="H118" s="45" t="s">
        <v>1363</v>
      </c>
      <c r="I118" s="46">
        <v>1</v>
      </c>
      <c r="J118" s="46" t="s">
        <v>10</v>
      </c>
      <c r="K118" s="46" t="s">
        <v>18</v>
      </c>
      <c r="L118" s="45" t="str" cm="1">
        <f t="array" ref="L118">_xlfn.IFS(H118=Kontrakter!$B$3,Kontrakter!$C$3,H118=Kontrakter!$B$2,Kontrakter!$C$2,H118=Kontrakter!$B$4,Kontrakter!$C$4,H118=Kontrakter!$B$5,Kontrakter!$C$5,H118=Kontrakter!$B$6,Kontrakter!$C$6,H118=Kontrakter!$B$7,Kontrakter!$C$7,H118=Kontrakter!$B$8,Kontrakter!$C$8,H118=Kontrakter!$B$9,Kontrakter!$C$9,H118=Kontrakter!$B$10,Kontrakter!$C$10,H118=Kontrakter!$B$11,Kontrakter!$C$11)</f>
        <v>Rejlers Elsikkerhet AS</v>
      </c>
      <c r="M118" s="45" cm="1">
        <f t="array" ref="M118">_xlfn.IFS(L118=Kontrakter!$C$3,Kontrakter!$D$3,L118=Kontrakter!$C$2,Kontrakter!$D$2,L118=Kontrakter!$C$4,Kontrakter!$D$4,L118=Kontrakter!$C$5,Kontrakter!$D$5,L118=Kontrakter!$C$6,Kontrakter!$D$6,L118=Kontrakter!$C$7,Kontrakter!$D$7,L118=Kontrakter!$C$8,Kontrakter!$D$8,L118=Kontrakter!$C$9,Kontrakter!$D$9,L118=Kontrakter!$C$10,Kontrakter!$D$10,L118=Kontrakter!$C$11,Kontrakter!$D$11)</f>
        <v>95823000</v>
      </c>
      <c r="N118" s="47" t="str" cm="1">
        <f t="array" ref="N118">_xlfn.IFS(L118=Kontrakter!$C$3,Kontrakter!$E$3,L118=Kontrakter!$C$2,Kontrakter!$E$2,L118=Kontrakter!$C$4,Kontrakter!$E$4,L118=Kontrakter!$C$5,Kontrakter!$E$5,L118=Kontrakter!$C$6,Kontrakter!$E$6,L118=Kontrakter!$C$7,Kontrakter!$E$7,L118=Kontrakter!$C$8,Kontrakter!$E$8,L118=Kontrakter!$C$9,Kontrakter!$E$9,L118=Kontrakter!$C$10,Kontrakter!$E$10,L118=Kontrakter!$C$11,Kontrakter!$E$11)</f>
        <v>tilsyn@elvia.no</v>
      </c>
    </row>
    <row r="119" spans="1:14" s="42" customFormat="1" x14ac:dyDescent="0.3">
      <c r="A119" s="43">
        <v>255</v>
      </c>
      <c r="B119" s="42" t="s">
        <v>10</v>
      </c>
      <c r="C119" s="42" t="s">
        <v>143</v>
      </c>
      <c r="D119" s="42" t="s">
        <v>16</v>
      </c>
      <c r="E119" s="42" t="s">
        <v>18</v>
      </c>
      <c r="F119" s="44" t="s">
        <v>1403</v>
      </c>
      <c r="G119" s="42" t="s">
        <v>10</v>
      </c>
      <c r="H119" s="45" t="s">
        <v>1363</v>
      </c>
      <c r="I119" s="46">
        <v>1</v>
      </c>
      <c r="J119" s="46" t="s">
        <v>10</v>
      </c>
      <c r="K119" s="46" t="s">
        <v>18</v>
      </c>
      <c r="L119" s="45" t="str" cm="1">
        <f t="array" ref="L119">_xlfn.IFS(H119=Kontrakter!$B$3,Kontrakter!$C$3,H119=Kontrakter!$B$2,Kontrakter!$C$2,H119=Kontrakter!$B$4,Kontrakter!$C$4,H119=Kontrakter!$B$5,Kontrakter!$C$5,H119=Kontrakter!$B$6,Kontrakter!$C$6,H119=Kontrakter!$B$7,Kontrakter!$C$7,H119=Kontrakter!$B$8,Kontrakter!$C$8,H119=Kontrakter!$B$9,Kontrakter!$C$9,H119=Kontrakter!$B$10,Kontrakter!$C$10,H119=Kontrakter!$B$11,Kontrakter!$C$11)</f>
        <v>Rejlers Elsikkerhet AS</v>
      </c>
      <c r="M119" s="45" cm="1">
        <f t="array" ref="M119">_xlfn.IFS(L119=Kontrakter!$C$3,Kontrakter!$D$3,L119=Kontrakter!$C$2,Kontrakter!$D$2,L119=Kontrakter!$C$4,Kontrakter!$D$4,L119=Kontrakter!$C$5,Kontrakter!$D$5,L119=Kontrakter!$C$6,Kontrakter!$D$6,L119=Kontrakter!$C$7,Kontrakter!$D$7,L119=Kontrakter!$C$8,Kontrakter!$D$8,L119=Kontrakter!$C$9,Kontrakter!$D$9,L119=Kontrakter!$C$10,Kontrakter!$D$10,L119=Kontrakter!$C$11,Kontrakter!$D$11)</f>
        <v>95823000</v>
      </c>
      <c r="N119" s="47" t="str" cm="1">
        <f t="array" ref="N119">_xlfn.IFS(L119=Kontrakter!$C$3,Kontrakter!$E$3,L119=Kontrakter!$C$2,Kontrakter!$E$2,L119=Kontrakter!$C$4,Kontrakter!$E$4,L119=Kontrakter!$C$5,Kontrakter!$E$5,L119=Kontrakter!$C$6,Kontrakter!$E$6,L119=Kontrakter!$C$7,Kontrakter!$E$7,L119=Kontrakter!$C$8,Kontrakter!$E$8,L119=Kontrakter!$C$9,Kontrakter!$E$9,L119=Kontrakter!$C$10,Kontrakter!$E$10,L119=Kontrakter!$C$11,Kontrakter!$E$11)</f>
        <v>tilsyn@elvia.no</v>
      </c>
    </row>
    <row r="120" spans="1:14" s="42" customFormat="1" x14ac:dyDescent="0.3">
      <c r="A120" s="43">
        <v>256</v>
      </c>
      <c r="B120" s="42" t="s">
        <v>10</v>
      </c>
      <c r="C120" s="42" t="s">
        <v>144</v>
      </c>
      <c r="D120" s="42" t="s">
        <v>16</v>
      </c>
      <c r="E120" s="42" t="s">
        <v>18</v>
      </c>
      <c r="F120" s="44" t="s">
        <v>1403</v>
      </c>
      <c r="G120" s="42" t="s">
        <v>10</v>
      </c>
      <c r="H120" s="45" t="s">
        <v>1363</v>
      </c>
      <c r="I120" s="46">
        <v>1</v>
      </c>
      <c r="J120" s="46" t="s">
        <v>10</v>
      </c>
      <c r="K120" s="46" t="s">
        <v>18</v>
      </c>
      <c r="L120" s="45" t="str" cm="1">
        <f t="array" ref="L120">_xlfn.IFS(H120=Kontrakter!$B$3,Kontrakter!$C$3,H120=Kontrakter!$B$2,Kontrakter!$C$2,H120=Kontrakter!$B$4,Kontrakter!$C$4,H120=Kontrakter!$B$5,Kontrakter!$C$5,H120=Kontrakter!$B$6,Kontrakter!$C$6,H120=Kontrakter!$B$7,Kontrakter!$C$7,H120=Kontrakter!$B$8,Kontrakter!$C$8,H120=Kontrakter!$B$9,Kontrakter!$C$9,H120=Kontrakter!$B$10,Kontrakter!$C$10,H120=Kontrakter!$B$11,Kontrakter!$C$11)</f>
        <v>Rejlers Elsikkerhet AS</v>
      </c>
      <c r="M120" s="45" cm="1">
        <f t="array" ref="M120">_xlfn.IFS(L120=Kontrakter!$C$3,Kontrakter!$D$3,L120=Kontrakter!$C$2,Kontrakter!$D$2,L120=Kontrakter!$C$4,Kontrakter!$D$4,L120=Kontrakter!$C$5,Kontrakter!$D$5,L120=Kontrakter!$C$6,Kontrakter!$D$6,L120=Kontrakter!$C$7,Kontrakter!$D$7,L120=Kontrakter!$C$8,Kontrakter!$D$8,L120=Kontrakter!$C$9,Kontrakter!$D$9,L120=Kontrakter!$C$10,Kontrakter!$D$10,L120=Kontrakter!$C$11,Kontrakter!$D$11)</f>
        <v>95823000</v>
      </c>
      <c r="N120" s="47" t="str" cm="1">
        <f t="array" ref="N120">_xlfn.IFS(L120=Kontrakter!$C$3,Kontrakter!$E$3,L120=Kontrakter!$C$2,Kontrakter!$E$2,L120=Kontrakter!$C$4,Kontrakter!$E$4,L120=Kontrakter!$C$5,Kontrakter!$E$5,L120=Kontrakter!$C$6,Kontrakter!$E$6,L120=Kontrakter!$C$7,Kontrakter!$E$7,L120=Kontrakter!$C$8,Kontrakter!$E$8,L120=Kontrakter!$C$9,Kontrakter!$E$9,L120=Kontrakter!$C$10,Kontrakter!$E$10,L120=Kontrakter!$C$11,Kontrakter!$E$11)</f>
        <v>tilsyn@elvia.no</v>
      </c>
    </row>
    <row r="121" spans="1:14" s="42" customFormat="1" x14ac:dyDescent="0.3">
      <c r="A121" s="43">
        <v>257</v>
      </c>
      <c r="B121" s="42" t="s">
        <v>10</v>
      </c>
      <c r="C121" s="42" t="s">
        <v>145</v>
      </c>
      <c r="D121" s="42" t="s">
        <v>16</v>
      </c>
      <c r="E121" s="42" t="s">
        <v>18</v>
      </c>
      <c r="F121" s="44" t="s">
        <v>1403</v>
      </c>
      <c r="G121" s="42" t="s">
        <v>10</v>
      </c>
      <c r="H121" s="45" t="s">
        <v>1363</v>
      </c>
      <c r="I121" s="46">
        <v>1</v>
      </c>
      <c r="J121" s="46" t="s">
        <v>10</v>
      </c>
      <c r="K121" s="46" t="s">
        <v>18</v>
      </c>
      <c r="L121" s="45" t="str" cm="1">
        <f t="array" ref="L121">_xlfn.IFS(H121=Kontrakter!$B$3,Kontrakter!$C$3,H121=Kontrakter!$B$2,Kontrakter!$C$2,H121=Kontrakter!$B$4,Kontrakter!$C$4,H121=Kontrakter!$B$5,Kontrakter!$C$5,H121=Kontrakter!$B$6,Kontrakter!$C$6,H121=Kontrakter!$B$7,Kontrakter!$C$7,H121=Kontrakter!$B$8,Kontrakter!$C$8,H121=Kontrakter!$B$9,Kontrakter!$C$9,H121=Kontrakter!$B$10,Kontrakter!$C$10,H121=Kontrakter!$B$11,Kontrakter!$C$11)</f>
        <v>Rejlers Elsikkerhet AS</v>
      </c>
      <c r="M121" s="45" cm="1">
        <f t="array" ref="M121">_xlfn.IFS(L121=Kontrakter!$C$3,Kontrakter!$D$3,L121=Kontrakter!$C$2,Kontrakter!$D$2,L121=Kontrakter!$C$4,Kontrakter!$D$4,L121=Kontrakter!$C$5,Kontrakter!$D$5,L121=Kontrakter!$C$6,Kontrakter!$D$6,L121=Kontrakter!$C$7,Kontrakter!$D$7,L121=Kontrakter!$C$8,Kontrakter!$D$8,L121=Kontrakter!$C$9,Kontrakter!$D$9,L121=Kontrakter!$C$10,Kontrakter!$D$10,L121=Kontrakter!$C$11,Kontrakter!$D$11)</f>
        <v>95823000</v>
      </c>
      <c r="N121" s="47" t="str" cm="1">
        <f t="array" ref="N121">_xlfn.IFS(L121=Kontrakter!$C$3,Kontrakter!$E$3,L121=Kontrakter!$C$2,Kontrakter!$E$2,L121=Kontrakter!$C$4,Kontrakter!$E$4,L121=Kontrakter!$C$5,Kontrakter!$E$5,L121=Kontrakter!$C$6,Kontrakter!$E$6,L121=Kontrakter!$C$7,Kontrakter!$E$7,L121=Kontrakter!$C$8,Kontrakter!$E$8,L121=Kontrakter!$C$9,Kontrakter!$E$9,L121=Kontrakter!$C$10,Kontrakter!$E$10,L121=Kontrakter!$C$11,Kontrakter!$E$11)</f>
        <v>tilsyn@elvia.no</v>
      </c>
    </row>
    <row r="122" spans="1:14" s="42" customFormat="1" x14ac:dyDescent="0.3">
      <c r="A122" s="43">
        <v>258</v>
      </c>
      <c r="B122" s="42" t="s">
        <v>10</v>
      </c>
      <c r="C122" s="42" t="s">
        <v>146</v>
      </c>
      <c r="D122" s="42" t="s">
        <v>16</v>
      </c>
      <c r="E122" s="42" t="s">
        <v>18</v>
      </c>
      <c r="F122" s="44" t="s">
        <v>1403</v>
      </c>
      <c r="G122" s="42" t="s">
        <v>10</v>
      </c>
      <c r="H122" s="45" t="s">
        <v>1363</v>
      </c>
      <c r="I122" s="46">
        <v>1</v>
      </c>
      <c r="J122" s="46" t="s">
        <v>10</v>
      </c>
      <c r="K122" s="46" t="s">
        <v>18</v>
      </c>
      <c r="L122" s="45" t="str" cm="1">
        <f t="array" ref="L122">_xlfn.IFS(H122=Kontrakter!$B$3,Kontrakter!$C$3,H122=Kontrakter!$B$2,Kontrakter!$C$2,H122=Kontrakter!$B$4,Kontrakter!$C$4,H122=Kontrakter!$B$5,Kontrakter!$C$5,H122=Kontrakter!$B$6,Kontrakter!$C$6,H122=Kontrakter!$B$7,Kontrakter!$C$7,H122=Kontrakter!$B$8,Kontrakter!$C$8,H122=Kontrakter!$B$9,Kontrakter!$C$9,H122=Kontrakter!$B$10,Kontrakter!$C$10,H122=Kontrakter!$B$11,Kontrakter!$C$11)</f>
        <v>Rejlers Elsikkerhet AS</v>
      </c>
      <c r="M122" s="45" cm="1">
        <f t="array" ref="M122">_xlfn.IFS(L122=Kontrakter!$C$3,Kontrakter!$D$3,L122=Kontrakter!$C$2,Kontrakter!$D$2,L122=Kontrakter!$C$4,Kontrakter!$D$4,L122=Kontrakter!$C$5,Kontrakter!$D$5,L122=Kontrakter!$C$6,Kontrakter!$D$6,L122=Kontrakter!$C$7,Kontrakter!$D$7,L122=Kontrakter!$C$8,Kontrakter!$D$8,L122=Kontrakter!$C$9,Kontrakter!$D$9,L122=Kontrakter!$C$10,Kontrakter!$D$10,L122=Kontrakter!$C$11,Kontrakter!$D$11)</f>
        <v>95823000</v>
      </c>
      <c r="N122" s="47" t="str" cm="1">
        <f t="array" ref="N122">_xlfn.IFS(L122=Kontrakter!$C$3,Kontrakter!$E$3,L122=Kontrakter!$C$2,Kontrakter!$E$2,L122=Kontrakter!$C$4,Kontrakter!$E$4,L122=Kontrakter!$C$5,Kontrakter!$E$5,L122=Kontrakter!$C$6,Kontrakter!$E$6,L122=Kontrakter!$C$7,Kontrakter!$E$7,L122=Kontrakter!$C$8,Kontrakter!$E$8,L122=Kontrakter!$C$9,Kontrakter!$E$9,L122=Kontrakter!$C$10,Kontrakter!$E$10,L122=Kontrakter!$C$11,Kontrakter!$E$11)</f>
        <v>tilsyn@elvia.no</v>
      </c>
    </row>
    <row r="123" spans="1:14" s="42" customFormat="1" x14ac:dyDescent="0.3">
      <c r="A123" s="43">
        <v>259</v>
      </c>
      <c r="B123" s="42" t="s">
        <v>10</v>
      </c>
      <c r="C123" s="42" t="s">
        <v>147</v>
      </c>
      <c r="D123" s="42" t="s">
        <v>16</v>
      </c>
      <c r="E123" s="42" t="s">
        <v>18</v>
      </c>
      <c r="F123" s="44" t="s">
        <v>1403</v>
      </c>
      <c r="G123" s="42" t="s">
        <v>10</v>
      </c>
      <c r="H123" s="45" t="s">
        <v>1363</v>
      </c>
      <c r="I123" s="46">
        <v>1</v>
      </c>
      <c r="J123" s="46" t="s">
        <v>10</v>
      </c>
      <c r="K123" s="46" t="s">
        <v>18</v>
      </c>
      <c r="L123" s="45" t="str" cm="1">
        <f t="array" ref="L123">_xlfn.IFS(H123=Kontrakter!$B$3,Kontrakter!$C$3,H123=Kontrakter!$B$2,Kontrakter!$C$2,H123=Kontrakter!$B$4,Kontrakter!$C$4,H123=Kontrakter!$B$5,Kontrakter!$C$5,H123=Kontrakter!$B$6,Kontrakter!$C$6,H123=Kontrakter!$B$7,Kontrakter!$C$7,H123=Kontrakter!$B$8,Kontrakter!$C$8,H123=Kontrakter!$B$9,Kontrakter!$C$9,H123=Kontrakter!$B$10,Kontrakter!$C$10,H123=Kontrakter!$B$11,Kontrakter!$C$11)</f>
        <v>Rejlers Elsikkerhet AS</v>
      </c>
      <c r="M123" s="45" cm="1">
        <f t="array" ref="M123">_xlfn.IFS(L123=Kontrakter!$C$3,Kontrakter!$D$3,L123=Kontrakter!$C$2,Kontrakter!$D$2,L123=Kontrakter!$C$4,Kontrakter!$D$4,L123=Kontrakter!$C$5,Kontrakter!$D$5,L123=Kontrakter!$C$6,Kontrakter!$D$6,L123=Kontrakter!$C$7,Kontrakter!$D$7,L123=Kontrakter!$C$8,Kontrakter!$D$8,L123=Kontrakter!$C$9,Kontrakter!$D$9,L123=Kontrakter!$C$10,Kontrakter!$D$10,L123=Kontrakter!$C$11,Kontrakter!$D$11)</f>
        <v>95823000</v>
      </c>
      <c r="N123" s="47" t="str" cm="1">
        <f t="array" ref="N123">_xlfn.IFS(L123=Kontrakter!$C$3,Kontrakter!$E$3,L123=Kontrakter!$C$2,Kontrakter!$E$2,L123=Kontrakter!$C$4,Kontrakter!$E$4,L123=Kontrakter!$C$5,Kontrakter!$E$5,L123=Kontrakter!$C$6,Kontrakter!$E$6,L123=Kontrakter!$C$7,Kontrakter!$E$7,L123=Kontrakter!$C$8,Kontrakter!$E$8,L123=Kontrakter!$C$9,Kontrakter!$E$9,L123=Kontrakter!$C$10,Kontrakter!$E$10,L123=Kontrakter!$C$11,Kontrakter!$E$11)</f>
        <v>tilsyn@elvia.no</v>
      </c>
    </row>
    <row r="124" spans="1:14" s="42" customFormat="1" x14ac:dyDescent="0.3">
      <c r="A124" s="43">
        <v>260</v>
      </c>
      <c r="B124" s="42" t="s">
        <v>10</v>
      </c>
      <c r="C124" s="42" t="s">
        <v>148</v>
      </c>
      <c r="D124" s="42" t="s">
        <v>16</v>
      </c>
      <c r="E124" s="42" t="s">
        <v>18</v>
      </c>
      <c r="F124" s="44" t="s">
        <v>1403</v>
      </c>
      <c r="G124" s="42" t="s">
        <v>10</v>
      </c>
      <c r="H124" s="45" t="s">
        <v>1363</v>
      </c>
      <c r="I124" s="46">
        <v>1</v>
      </c>
      <c r="J124" s="46" t="s">
        <v>10</v>
      </c>
      <c r="K124" s="46" t="s">
        <v>18</v>
      </c>
      <c r="L124" s="45" t="str" cm="1">
        <f t="array" ref="L124">_xlfn.IFS(H124=Kontrakter!$B$3,Kontrakter!$C$3,H124=Kontrakter!$B$2,Kontrakter!$C$2,H124=Kontrakter!$B$4,Kontrakter!$C$4,H124=Kontrakter!$B$5,Kontrakter!$C$5,H124=Kontrakter!$B$6,Kontrakter!$C$6,H124=Kontrakter!$B$7,Kontrakter!$C$7,H124=Kontrakter!$B$8,Kontrakter!$C$8,H124=Kontrakter!$B$9,Kontrakter!$C$9,H124=Kontrakter!$B$10,Kontrakter!$C$10,H124=Kontrakter!$B$11,Kontrakter!$C$11)</f>
        <v>Rejlers Elsikkerhet AS</v>
      </c>
      <c r="M124" s="45" cm="1">
        <f t="array" ref="M124">_xlfn.IFS(L124=Kontrakter!$C$3,Kontrakter!$D$3,L124=Kontrakter!$C$2,Kontrakter!$D$2,L124=Kontrakter!$C$4,Kontrakter!$D$4,L124=Kontrakter!$C$5,Kontrakter!$D$5,L124=Kontrakter!$C$6,Kontrakter!$D$6,L124=Kontrakter!$C$7,Kontrakter!$D$7,L124=Kontrakter!$C$8,Kontrakter!$D$8,L124=Kontrakter!$C$9,Kontrakter!$D$9,L124=Kontrakter!$C$10,Kontrakter!$D$10,L124=Kontrakter!$C$11,Kontrakter!$D$11)</f>
        <v>95823000</v>
      </c>
      <c r="N124" s="47" t="str" cm="1">
        <f t="array" ref="N124">_xlfn.IFS(L124=Kontrakter!$C$3,Kontrakter!$E$3,L124=Kontrakter!$C$2,Kontrakter!$E$2,L124=Kontrakter!$C$4,Kontrakter!$E$4,L124=Kontrakter!$C$5,Kontrakter!$E$5,L124=Kontrakter!$C$6,Kontrakter!$E$6,L124=Kontrakter!$C$7,Kontrakter!$E$7,L124=Kontrakter!$C$8,Kontrakter!$E$8,L124=Kontrakter!$C$9,Kontrakter!$E$9,L124=Kontrakter!$C$10,Kontrakter!$E$10,L124=Kontrakter!$C$11,Kontrakter!$E$11)</f>
        <v>tilsyn@elvia.no</v>
      </c>
    </row>
    <row r="125" spans="1:14" s="42" customFormat="1" x14ac:dyDescent="0.3">
      <c r="A125" s="43">
        <v>262</v>
      </c>
      <c r="B125" s="42" t="s">
        <v>10</v>
      </c>
      <c r="C125" s="42" t="s">
        <v>149</v>
      </c>
      <c r="D125" s="42" t="s">
        <v>16</v>
      </c>
      <c r="E125" s="42" t="s">
        <v>18</v>
      </c>
      <c r="F125" s="44" t="s">
        <v>1403</v>
      </c>
      <c r="G125" s="42" t="s">
        <v>10</v>
      </c>
      <c r="H125" s="45" t="s">
        <v>1363</v>
      </c>
      <c r="I125" s="46">
        <v>1</v>
      </c>
      <c r="J125" s="46" t="s">
        <v>10</v>
      </c>
      <c r="K125" s="46" t="s">
        <v>18</v>
      </c>
      <c r="L125" s="45" t="str" cm="1">
        <f t="array" ref="L125">_xlfn.IFS(H125=Kontrakter!$B$3,Kontrakter!$C$3,H125=Kontrakter!$B$2,Kontrakter!$C$2,H125=Kontrakter!$B$4,Kontrakter!$C$4,H125=Kontrakter!$B$5,Kontrakter!$C$5,H125=Kontrakter!$B$6,Kontrakter!$C$6,H125=Kontrakter!$B$7,Kontrakter!$C$7,H125=Kontrakter!$B$8,Kontrakter!$C$8,H125=Kontrakter!$B$9,Kontrakter!$C$9,H125=Kontrakter!$B$10,Kontrakter!$C$10,H125=Kontrakter!$B$11,Kontrakter!$C$11)</f>
        <v>Rejlers Elsikkerhet AS</v>
      </c>
      <c r="M125" s="45" cm="1">
        <f t="array" ref="M125">_xlfn.IFS(L125=Kontrakter!$C$3,Kontrakter!$D$3,L125=Kontrakter!$C$2,Kontrakter!$D$2,L125=Kontrakter!$C$4,Kontrakter!$D$4,L125=Kontrakter!$C$5,Kontrakter!$D$5,L125=Kontrakter!$C$6,Kontrakter!$D$6,L125=Kontrakter!$C$7,Kontrakter!$D$7,L125=Kontrakter!$C$8,Kontrakter!$D$8,L125=Kontrakter!$C$9,Kontrakter!$D$9,L125=Kontrakter!$C$10,Kontrakter!$D$10,L125=Kontrakter!$C$11,Kontrakter!$D$11)</f>
        <v>95823000</v>
      </c>
      <c r="N125" s="47" t="str" cm="1">
        <f t="array" ref="N125">_xlfn.IFS(L125=Kontrakter!$C$3,Kontrakter!$E$3,L125=Kontrakter!$C$2,Kontrakter!$E$2,L125=Kontrakter!$C$4,Kontrakter!$E$4,L125=Kontrakter!$C$5,Kontrakter!$E$5,L125=Kontrakter!$C$6,Kontrakter!$E$6,L125=Kontrakter!$C$7,Kontrakter!$E$7,L125=Kontrakter!$C$8,Kontrakter!$E$8,L125=Kontrakter!$C$9,Kontrakter!$E$9,L125=Kontrakter!$C$10,Kontrakter!$E$10,L125=Kontrakter!$C$11,Kontrakter!$E$11)</f>
        <v>tilsyn@elvia.no</v>
      </c>
    </row>
    <row r="126" spans="1:14" s="42" customFormat="1" x14ac:dyDescent="0.3">
      <c r="A126" s="43">
        <v>263</v>
      </c>
      <c r="B126" s="42" t="s">
        <v>10</v>
      </c>
      <c r="C126" s="42" t="s">
        <v>150</v>
      </c>
      <c r="D126" s="42" t="s">
        <v>16</v>
      </c>
      <c r="E126" s="42" t="s">
        <v>18</v>
      </c>
      <c r="F126" s="44" t="s">
        <v>1403</v>
      </c>
      <c r="G126" s="42" t="s">
        <v>10</v>
      </c>
      <c r="H126" s="45" t="s">
        <v>1363</v>
      </c>
      <c r="I126" s="46">
        <v>1</v>
      </c>
      <c r="J126" s="46" t="s">
        <v>10</v>
      </c>
      <c r="K126" s="46" t="s">
        <v>18</v>
      </c>
      <c r="L126" s="45" t="str" cm="1">
        <f t="array" ref="L126">_xlfn.IFS(H126=Kontrakter!$B$3,Kontrakter!$C$3,H126=Kontrakter!$B$2,Kontrakter!$C$2,H126=Kontrakter!$B$4,Kontrakter!$C$4,H126=Kontrakter!$B$5,Kontrakter!$C$5,H126=Kontrakter!$B$6,Kontrakter!$C$6,H126=Kontrakter!$B$7,Kontrakter!$C$7,H126=Kontrakter!$B$8,Kontrakter!$C$8,H126=Kontrakter!$B$9,Kontrakter!$C$9,H126=Kontrakter!$B$10,Kontrakter!$C$10,H126=Kontrakter!$B$11,Kontrakter!$C$11)</f>
        <v>Rejlers Elsikkerhet AS</v>
      </c>
      <c r="M126" s="45" cm="1">
        <f t="array" ref="M126">_xlfn.IFS(L126=Kontrakter!$C$3,Kontrakter!$D$3,L126=Kontrakter!$C$2,Kontrakter!$D$2,L126=Kontrakter!$C$4,Kontrakter!$D$4,L126=Kontrakter!$C$5,Kontrakter!$D$5,L126=Kontrakter!$C$6,Kontrakter!$D$6,L126=Kontrakter!$C$7,Kontrakter!$D$7,L126=Kontrakter!$C$8,Kontrakter!$D$8,L126=Kontrakter!$C$9,Kontrakter!$D$9,L126=Kontrakter!$C$10,Kontrakter!$D$10,L126=Kontrakter!$C$11,Kontrakter!$D$11)</f>
        <v>95823000</v>
      </c>
      <c r="N126" s="47" t="str" cm="1">
        <f t="array" ref="N126">_xlfn.IFS(L126=Kontrakter!$C$3,Kontrakter!$E$3,L126=Kontrakter!$C$2,Kontrakter!$E$2,L126=Kontrakter!$C$4,Kontrakter!$E$4,L126=Kontrakter!$C$5,Kontrakter!$E$5,L126=Kontrakter!$C$6,Kontrakter!$E$6,L126=Kontrakter!$C$7,Kontrakter!$E$7,L126=Kontrakter!$C$8,Kontrakter!$E$8,L126=Kontrakter!$C$9,Kontrakter!$E$9,L126=Kontrakter!$C$10,Kontrakter!$E$10,L126=Kontrakter!$C$11,Kontrakter!$E$11)</f>
        <v>tilsyn@elvia.no</v>
      </c>
    </row>
    <row r="127" spans="1:14" s="42" customFormat="1" x14ac:dyDescent="0.3">
      <c r="A127" s="43">
        <v>264</v>
      </c>
      <c r="B127" s="42" t="s">
        <v>10</v>
      </c>
      <c r="C127" s="42" t="s">
        <v>151</v>
      </c>
      <c r="D127" s="42" t="s">
        <v>16</v>
      </c>
      <c r="E127" s="42" t="s">
        <v>18</v>
      </c>
      <c r="F127" s="44" t="s">
        <v>1403</v>
      </c>
      <c r="G127" s="42" t="s">
        <v>10</v>
      </c>
      <c r="H127" s="45" t="s">
        <v>1363</v>
      </c>
      <c r="I127" s="46">
        <v>1</v>
      </c>
      <c r="J127" s="46" t="s">
        <v>10</v>
      </c>
      <c r="K127" s="46" t="s">
        <v>18</v>
      </c>
      <c r="L127" s="45" t="str" cm="1">
        <f t="array" ref="L127">_xlfn.IFS(H127=Kontrakter!$B$3,Kontrakter!$C$3,H127=Kontrakter!$B$2,Kontrakter!$C$2,H127=Kontrakter!$B$4,Kontrakter!$C$4,H127=Kontrakter!$B$5,Kontrakter!$C$5,H127=Kontrakter!$B$6,Kontrakter!$C$6,H127=Kontrakter!$B$7,Kontrakter!$C$7,H127=Kontrakter!$B$8,Kontrakter!$C$8,H127=Kontrakter!$B$9,Kontrakter!$C$9,H127=Kontrakter!$B$10,Kontrakter!$C$10,H127=Kontrakter!$B$11,Kontrakter!$C$11)</f>
        <v>Rejlers Elsikkerhet AS</v>
      </c>
      <c r="M127" s="45" cm="1">
        <f t="array" ref="M127">_xlfn.IFS(L127=Kontrakter!$C$3,Kontrakter!$D$3,L127=Kontrakter!$C$2,Kontrakter!$D$2,L127=Kontrakter!$C$4,Kontrakter!$D$4,L127=Kontrakter!$C$5,Kontrakter!$D$5,L127=Kontrakter!$C$6,Kontrakter!$D$6,L127=Kontrakter!$C$7,Kontrakter!$D$7,L127=Kontrakter!$C$8,Kontrakter!$D$8,L127=Kontrakter!$C$9,Kontrakter!$D$9,L127=Kontrakter!$C$10,Kontrakter!$D$10,L127=Kontrakter!$C$11,Kontrakter!$D$11)</f>
        <v>95823000</v>
      </c>
      <c r="N127" s="47" t="str" cm="1">
        <f t="array" ref="N127">_xlfn.IFS(L127=Kontrakter!$C$3,Kontrakter!$E$3,L127=Kontrakter!$C$2,Kontrakter!$E$2,L127=Kontrakter!$C$4,Kontrakter!$E$4,L127=Kontrakter!$C$5,Kontrakter!$E$5,L127=Kontrakter!$C$6,Kontrakter!$E$6,L127=Kontrakter!$C$7,Kontrakter!$E$7,L127=Kontrakter!$C$8,Kontrakter!$E$8,L127=Kontrakter!$C$9,Kontrakter!$E$9,L127=Kontrakter!$C$10,Kontrakter!$E$10,L127=Kontrakter!$C$11,Kontrakter!$E$11)</f>
        <v>tilsyn@elvia.no</v>
      </c>
    </row>
    <row r="128" spans="1:14" s="42" customFormat="1" x14ac:dyDescent="0.3">
      <c r="A128" s="43">
        <v>265</v>
      </c>
      <c r="B128" s="42" t="s">
        <v>10</v>
      </c>
      <c r="C128" s="42" t="s">
        <v>152</v>
      </c>
      <c r="D128" s="42" t="s">
        <v>16</v>
      </c>
      <c r="E128" s="42" t="s">
        <v>18</v>
      </c>
      <c r="F128" s="44" t="s">
        <v>1403</v>
      </c>
      <c r="G128" s="42" t="s">
        <v>10</v>
      </c>
      <c r="H128" s="45" t="s">
        <v>1363</v>
      </c>
      <c r="I128" s="46">
        <v>1</v>
      </c>
      <c r="J128" s="46" t="s">
        <v>10</v>
      </c>
      <c r="K128" s="46" t="s">
        <v>18</v>
      </c>
      <c r="L128" s="45" t="str" cm="1">
        <f t="array" ref="L128">_xlfn.IFS(H128=Kontrakter!$B$3,Kontrakter!$C$3,H128=Kontrakter!$B$2,Kontrakter!$C$2,H128=Kontrakter!$B$4,Kontrakter!$C$4,H128=Kontrakter!$B$5,Kontrakter!$C$5,H128=Kontrakter!$B$6,Kontrakter!$C$6,H128=Kontrakter!$B$7,Kontrakter!$C$7,H128=Kontrakter!$B$8,Kontrakter!$C$8,H128=Kontrakter!$B$9,Kontrakter!$C$9,H128=Kontrakter!$B$10,Kontrakter!$C$10,H128=Kontrakter!$B$11,Kontrakter!$C$11)</f>
        <v>Rejlers Elsikkerhet AS</v>
      </c>
      <c r="M128" s="45" cm="1">
        <f t="array" ref="M128">_xlfn.IFS(L128=Kontrakter!$C$3,Kontrakter!$D$3,L128=Kontrakter!$C$2,Kontrakter!$D$2,L128=Kontrakter!$C$4,Kontrakter!$D$4,L128=Kontrakter!$C$5,Kontrakter!$D$5,L128=Kontrakter!$C$6,Kontrakter!$D$6,L128=Kontrakter!$C$7,Kontrakter!$D$7,L128=Kontrakter!$C$8,Kontrakter!$D$8,L128=Kontrakter!$C$9,Kontrakter!$D$9,L128=Kontrakter!$C$10,Kontrakter!$D$10,L128=Kontrakter!$C$11,Kontrakter!$D$11)</f>
        <v>95823000</v>
      </c>
      <c r="N128" s="47" t="str" cm="1">
        <f t="array" ref="N128">_xlfn.IFS(L128=Kontrakter!$C$3,Kontrakter!$E$3,L128=Kontrakter!$C$2,Kontrakter!$E$2,L128=Kontrakter!$C$4,Kontrakter!$E$4,L128=Kontrakter!$C$5,Kontrakter!$E$5,L128=Kontrakter!$C$6,Kontrakter!$E$6,L128=Kontrakter!$C$7,Kontrakter!$E$7,L128=Kontrakter!$C$8,Kontrakter!$E$8,L128=Kontrakter!$C$9,Kontrakter!$E$9,L128=Kontrakter!$C$10,Kontrakter!$E$10,L128=Kontrakter!$C$11,Kontrakter!$E$11)</f>
        <v>tilsyn@elvia.no</v>
      </c>
    </row>
    <row r="129" spans="1:14" s="42" customFormat="1" x14ac:dyDescent="0.3">
      <c r="A129" s="43">
        <v>266</v>
      </c>
      <c r="B129" s="42" t="s">
        <v>10</v>
      </c>
      <c r="C129" s="42" t="s">
        <v>153</v>
      </c>
      <c r="D129" s="42" t="s">
        <v>16</v>
      </c>
      <c r="E129" s="42" t="s">
        <v>18</v>
      </c>
      <c r="F129" s="44" t="s">
        <v>1403</v>
      </c>
      <c r="G129" s="42" t="s">
        <v>10</v>
      </c>
      <c r="H129" s="45" t="s">
        <v>1363</v>
      </c>
      <c r="I129" s="46">
        <v>1</v>
      </c>
      <c r="J129" s="46" t="s">
        <v>10</v>
      </c>
      <c r="K129" s="46" t="s">
        <v>18</v>
      </c>
      <c r="L129" s="45" t="str" cm="1">
        <f t="array" ref="L129">_xlfn.IFS(H129=Kontrakter!$B$3,Kontrakter!$C$3,H129=Kontrakter!$B$2,Kontrakter!$C$2,H129=Kontrakter!$B$4,Kontrakter!$C$4,H129=Kontrakter!$B$5,Kontrakter!$C$5,H129=Kontrakter!$B$6,Kontrakter!$C$6,H129=Kontrakter!$B$7,Kontrakter!$C$7,H129=Kontrakter!$B$8,Kontrakter!$C$8,H129=Kontrakter!$B$9,Kontrakter!$C$9,H129=Kontrakter!$B$10,Kontrakter!$C$10,H129=Kontrakter!$B$11,Kontrakter!$C$11)</f>
        <v>Rejlers Elsikkerhet AS</v>
      </c>
      <c r="M129" s="45" cm="1">
        <f t="array" ref="M129">_xlfn.IFS(L129=Kontrakter!$C$3,Kontrakter!$D$3,L129=Kontrakter!$C$2,Kontrakter!$D$2,L129=Kontrakter!$C$4,Kontrakter!$D$4,L129=Kontrakter!$C$5,Kontrakter!$D$5,L129=Kontrakter!$C$6,Kontrakter!$D$6,L129=Kontrakter!$C$7,Kontrakter!$D$7,L129=Kontrakter!$C$8,Kontrakter!$D$8,L129=Kontrakter!$C$9,Kontrakter!$D$9,L129=Kontrakter!$C$10,Kontrakter!$D$10,L129=Kontrakter!$C$11,Kontrakter!$D$11)</f>
        <v>95823000</v>
      </c>
      <c r="N129" s="47" t="str" cm="1">
        <f t="array" ref="N129">_xlfn.IFS(L129=Kontrakter!$C$3,Kontrakter!$E$3,L129=Kontrakter!$C$2,Kontrakter!$E$2,L129=Kontrakter!$C$4,Kontrakter!$E$4,L129=Kontrakter!$C$5,Kontrakter!$E$5,L129=Kontrakter!$C$6,Kontrakter!$E$6,L129=Kontrakter!$C$7,Kontrakter!$E$7,L129=Kontrakter!$C$8,Kontrakter!$E$8,L129=Kontrakter!$C$9,Kontrakter!$E$9,L129=Kontrakter!$C$10,Kontrakter!$E$10,L129=Kontrakter!$C$11,Kontrakter!$E$11)</f>
        <v>tilsyn@elvia.no</v>
      </c>
    </row>
    <row r="130" spans="1:14" s="42" customFormat="1" x14ac:dyDescent="0.3">
      <c r="A130" s="43">
        <v>267</v>
      </c>
      <c r="B130" s="42" t="s">
        <v>10</v>
      </c>
      <c r="C130" s="42" t="s">
        <v>154</v>
      </c>
      <c r="D130" s="42" t="s">
        <v>16</v>
      </c>
      <c r="E130" s="42" t="s">
        <v>18</v>
      </c>
      <c r="F130" s="44" t="s">
        <v>1403</v>
      </c>
      <c r="G130" s="42" t="s">
        <v>10</v>
      </c>
      <c r="H130" s="45" t="s">
        <v>1363</v>
      </c>
      <c r="I130" s="46">
        <v>1</v>
      </c>
      <c r="J130" s="46" t="s">
        <v>10</v>
      </c>
      <c r="K130" s="46" t="s">
        <v>18</v>
      </c>
      <c r="L130" s="45" t="str" cm="1">
        <f t="array" ref="L130">_xlfn.IFS(H130=Kontrakter!$B$3,Kontrakter!$C$3,H130=Kontrakter!$B$2,Kontrakter!$C$2,H130=Kontrakter!$B$4,Kontrakter!$C$4,H130=Kontrakter!$B$5,Kontrakter!$C$5,H130=Kontrakter!$B$6,Kontrakter!$C$6,H130=Kontrakter!$B$7,Kontrakter!$C$7,H130=Kontrakter!$B$8,Kontrakter!$C$8,H130=Kontrakter!$B$9,Kontrakter!$C$9,H130=Kontrakter!$B$10,Kontrakter!$C$10,H130=Kontrakter!$B$11,Kontrakter!$C$11)</f>
        <v>Rejlers Elsikkerhet AS</v>
      </c>
      <c r="M130" s="45" cm="1">
        <f t="array" ref="M130">_xlfn.IFS(L130=Kontrakter!$C$3,Kontrakter!$D$3,L130=Kontrakter!$C$2,Kontrakter!$D$2,L130=Kontrakter!$C$4,Kontrakter!$D$4,L130=Kontrakter!$C$5,Kontrakter!$D$5,L130=Kontrakter!$C$6,Kontrakter!$D$6,L130=Kontrakter!$C$7,Kontrakter!$D$7,L130=Kontrakter!$C$8,Kontrakter!$D$8,L130=Kontrakter!$C$9,Kontrakter!$D$9,L130=Kontrakter!$C$10,Kontrakter!$D$10,L130=Kontrakter!$C$11,Kontrakter!$D$11)</f>
        <v>95823000</v>
      </c>
      <c r="N130" s="47" t="str" cm="1">
        <f t="array" ref="N130">_xlfn.IFS(L130=Kontrakter!$C$3,Kontrakter!$E$3,L130=Kontrakter!$C$2,Kontrakter!$E$2,L130=Kontrakter!$C$4,Kontrakter!$E$4,L130=Kontrakter!$C$5,Kontrakter!$E$5,L130=Kontrakter!$C$6,Kontrakter!$E$6,L130=Kontrakter!$C$7,Kontrakter!$E$7,L130=Kontrakter!$C$8,Kontrakter!$E$8,L130=Kontrakter!$C$9,Kontrakter!$E$9,L130=Kontrakter!$C$10,Kontrakter!$E$10,L130=Kontrakter!$C$11,Kontrakter!$E$11)</f>
        <v>tilsyn@elvia.no</v>
      </c>
    </row>
    <row r="131" spans="1:14" s="42" customFormat="1" x14ac:dyDescent="0.3">
      <c r="A131" s="43">
        <v>268</v>
      </c>
      <c r="B131" s="42" t="s">
        <v>10</v>
      </c>
      <c r="C131" s="42" t="s">
        <v>155</v>
      </c>
      <c r="D131" s="42" t="s">
        <v>16</v>
      </c>
      <c r="E131" s="42" t="s">
        <v>18</v>
      </c>
      <c r="F131" s="44" t="s">
        <v>1403</v>
      </c>
      <c r="G131" s="42" t="s">
        <v>10</v>
      </c>
      <c r="H131" s="45" t="s">
        <v>1363</v>
      </c>
      <c r="I131" s="46">
        <v>1</v>
      </c>
      <c r="J131" s="46" t="s">
        <v>10</v>
      </c>
      <c r="K131" s="46" t="s">
        <v>18</v>
      </c>
      <c r="L131" s="45" t="str" cm="1">
        <f t="array" ref="L131">_xlfn.IFS(H131=Kontrakter!$B$3,Kontrakter!$C$3,H131=Kontrakter!$B$2,Kontrakter!$C$2,H131=Kontrakter!$B$4,Kontrakter!$C$4,H131=Kontrakter!$B$5,Kontrakter!$C$5,H131=Kontrakter!$B$6,Kontrakter!$C$6,H131=Kontrakter!$B$7,Kontrakter!$C$7,H131=Kontrakter!$B$8,Kontrakter!$C$8,H131=Kontrakter!$B$9,Kontrakter!$C$9,H131=Kontrakter!$B$10,Kontrakter!$C$10,H131=Kontrakter!$B$11,Kontrakter!$C$11)</f>
        <v>Rejlers Elsikkerhet AS</v>
      </c>
      <c r="M131" s="45" cm="1">
        <f t="array" ref="M131">_xlfn.IFS(L131=Kontrakter!$C$3,Kontrakter!$D$3,L131=Kontrakter!$C$2,Kontrakter!$D$2,L131=Kontrakter!$C$4,Kontrakter!$D$4,L131=Kontrakter!$C$5,Kontrakter!$D$5,L131=Kontrakter!$C$6,Kontrakter!$D$6,L131=Kontrakter!$C$7,Kontrakter!$D$7,L131=Kontrakter!$C$8,Kontrakter!$D$8,L131=Kontrakter!$C$9,Kontrakter!$D$9,L131=Kontrakter!$C$10,Kontrakter!$D$10,L131=Kontrakter!$C$11,Kontrakter!$D$11)</f>
        <v>95823000</v>
      </c>
      <c r="N131" s="47" t="str" cm="1">
        <f t="array" ref="N131">_xlfn.IFS(L131=Kontrakter!$C$3,Kontrakter!$E$3,L131=Kontrakter!$C$2,Kontrakter!$E$2,L131=Kontrakter!$C$4,Kontrakter!$E$4,L131=Kontrakter!$C$5,Kontrakter!$E$5,L131=Kontrakter!$C$6,Kontrakter!$E$6,L131=Kontrakter!$C$7,Kontrakter!$E$7,L131=Kontrakter!$C$8,Kontrakter!$E$8,L131=Kontrakter!$C$9,Kontrakter!$E$9,L131=Kontrakter!$C$10,Kontrakter!$E$10,L131=Kontrakter!$C$11,Kontrakter!$E$11)</f>
        <v>tilsyn@elvia.no</v>
      </c>
    </row>
    <row r="132" spans="1:14" s="42" customFormat="1" x14ac:dyDescent="0.3">
      <c r="A132" s="43">
        <v>270</v>
      </c>
      <c r="B132" s="42" t="s">
        <v>10</v>
      </c>
      <c r="C132" s="42" t="s">
        <v>156</v>
      </c>
      <c r="D132" s="42" t="s">
        <v>16</v>
      </c>
      <c r="E132" s="42" t="s">
        <v>18</v>
      </c>
      <c r="F132" s="44" t="s">
        <v>1403</v>
      </c>
      <c r="G132" s="42" t="s">
        <v>10</v>
      </c>
      <c r="H132" s="45" t="s">
        <v>1363</v>
      </c>
      <c r="I132" s="46">
        <v>1</v>
      </c>
      <c r="J132" s="46" t="s">
        <v>10</v>
      </c>
      <c r="K132" s="46" t="s">
        <v>18</v>
      </c>
      <c r="L132" s="45" t="str" cm="1">
        <f t="array" ref="L132">_xlfn.IFS(H132=Kontrakter!$B$3,Kontrakter!$C$3,H132=Kontrakter!$B$2,Kontrakter!$C$2,H132=Kontrakter!$B$4,Kontrakter!$C$4,H132=Kontrakter!$B$5,Kontrakter!$C$5,H132=Kontrakter!$B$6,Kontrakter!$C$6,H132=Kontrakter!$B$7,Kontrakter!$C$7,H132=Kontrakter!$B$8,Kontrakter!$C$8,H132=Kontrakter!$B$9,Kontrakter!$C$9,H132=Kontrakter!$B$10,Kontrakter!$C$10,H132=Kontrakter!$B$11,Kontrakter!$C$11)</f>
        <v>Rejlers Elsikkerhet AS</v>
      </c>
      <c r="M132" s="45" cm="1">
        <f t="array" ref="M132">_xlfn.IFS(L132=Kontrakter!$C$3,Kontrakter!$D$3,L132=Kontrakter!$C$2,Kontrakter!$D$2,L132=Kontrakter!$C$4,Kontrakter!$D$4,L132=Kontrakter!$C$5,Kontrakter!$D$5,L132=Kontrakter!$C$6,Kontrakter!$D$6,L132=Kontrakter!$C$7,Kontrakter!$D$7,L132=Kontrakter!$C$8,Kontrakter!$D$8,L132=Kontrakter!$C$9,Kontrakter!$D$9,L132=Kontrakter!$C$10,Kontrakter!$D$10,L132=Kontrakter!$C$11,Kontrakter!$D$11)</f>
        <v>95823000</v>
      </c>
      <c r="N132" s="47" t="str" cm="1">
        <f t="array" ref="N132">_xlfn.IFS(L132=Kontrakter!$C$3,Kontrakter!$E$3,L132=Kontrakter!$C$2,Kontrakter!$E$2,L132=Kontrakter!$C$4,Kontrakter!$E$4,L132=Kontrakter!$C$5,Kontrakter!$E$5,L132=Kontrakter!$C$6,Kontrakter!$E$6,L132=Kontrakter!$C$7,Kontrakter!$E$7,L132=Kontrakter!$C$8,Kontrakter!$E$8,L132=Kontrakter!$C$9,Kontrakter!$E$9,L132=Kontrakter!$C$10,Kontrakter!$E$10,L132=Kontrakter!$C$11,Kontrakter!$E$11)</f>
        <v>tilsyn@elvia.no</v>
      </c>
    </row>
    <row r="133" spans="1:14" s="42" customFormat="1" x14ac:dyDescent="0.3">
      <c r="A133" s="43">
        <v>271</v>
      </c>
      <c r="B133" s="42" t="s">
        <v>10</v>
      </c>
      <c r="C133" s="42" t="s">
        <v>157</v>
      </c>
      <c r="D133" s="42" t="s">
        <v>16</v>
      </c>
      <c r="E133" s="42" t="s">
        <v>18</v>
      </c>
      <c r="F133" s="44" t="s">
        <v>1403</v>
      </c>
      <c r="G133" s="42" t="s">
        <v>10</v>
      </c>
      <c r="H133" s="45" t="s">
        <v>1363</v>
      </c>
      <c r="I133" s="46">
        <v>1</v>
      </c>
      <c r="J133" s="46" t="s">
        <v>10</v>
      </c>
      <c r="K133" s="46" t="s">
        <v>18</v>
      </c>
      <c r="L133" s="45" t="str" cm="1">
        <f t="array" ref="L133">_xlfn.IFS(H133=Kontrakter!$B$3,Kontrakter!$C$3,H133=Kontrakter!$B$2,Kontrakter!$C$2,H133=Kontrakter!$B$4,Kontrakter!$C$4,H133=Kontrakter!$B$5,Kontrakter!$C$5,H133=Kontrakter!$B$6,Kontrakter!$C$6,H133=Kontrakter!$B$7,Kontrakter!$C$7,H133=Kontrakter!$B$8,Kontrakter!$C$8,H133=Kontrakter!$B$9,Kontrakter!$C$9,H133=Kontrakter!$B$10,Kontrakter!$C$10,H133=Kontrakter!$B$11,Kontrakter!$C$11)</f>
        <v>Rejlers Elsikkerhet AS</v>
      </c>
      <c r="M133" s="45" cm="1">
        <f t="array" ref="M133">_xlfn.IFS(L133=Kontrakter!$C$3,Kontrakter!$D$3,L133=Kontrakter!$C$2,Kontrakter!$D$2,L133=Kontrakter!$C$4,Kontrakter!$D$4,L133=Kontrakter!$C$5,Kontrakter!$D$5,L133=Kontrakter!$C$6,Kontrakter!$D$6,L133=Kontrakter!$C$7,Kontrakter!$D$7,L133=Kontrakter!$C$8,Kontrakter!$D$8,L133=Kontrakter!$C$9,Kontrakter!$D$9,L133=Kontrakter!$C$10,Kontrakter!$D$10,L133=Kontrakter!$C$11,Kontrakter!$D$11)</f>
        <v>95823000</v>
      </c>
      <c r="N133" s="47" t="str" cm="1">
        <f t="array" ref="N133">_xlfn.IFS(L133=Kontrakter!$C$3,Kontrakter!$E$3,L133=Kontrakter!$C$2,Kontrakter!$E$2,L133=Kontrakter!$C$4,Kontrakter!$E$4,L133=Kontrakter!$C$5,Kontrakter!$E$5,L133=Kontrakter!$C$6,Kontrakter!$E$6,L133=Kontrakter!$C$7,Kontrakter!$E$7,L133=Kontrakter!$C$8,Kontrakter!$E$8,L133=Kontrakter!$C$9,Kontrakter!$E$9,L133=Kontrakter!$C$10,Kontrakter!$E$10,L133=Kontrakter!$C$11,Kontrakter!$E$11)</f>
        <v>tilsyn@elvia.no</v>
      </c>
    </row>
    <row r="134" spans="1:14" s="42" customFormat="1" x14ac:dyDescent="0.3">
      <c r="A134" s="43">
        <v>272</v>
      </c>
      <c r="B134" s="42" t="s">
        <v>10</v>
      </c>
      <c r="C134" s="42" t="s">
        <v>158</v>
      </c>
      <c r="D134" s="42" t="s">
        <v>16</v>
      </c>
      <c r="E134" s="42" t="s">
        <v>18</v>
      </c>
      <c r="F134" s="44" t="s">
        <v>1403</v>
      </c>
      <c r="G134" s="42" t="s">
        <v>10</v>
      </c>
      <c r="H134" s="45" t="s">
        <v>1363</v>
      </c>
      <c r="I134" s="46">
        <v>1</v>
      </c>
      <c r="J134" s="46" t="s">
        <v>10</v>
      </c>
      <c r="K134" s="46" t="s">
        <v>18</v>
      </c>
      <c r="L134" s="45" t="str" cm="1">
        <f t="array" ref="L134">_xlfn.IFS(H134=Kontrakter!$B$3,Kontrakter!$C$3,H134=Kontrakter!$B$2,Kontrakter!$C$2,H134=Kontrakter!$B$4,Kontrakter!$C$4,H134=Kontrakter!$B$5,Kontrakter!$C$5,H134=Kontrakter!$B$6,Kontrakter!$C$6,H134=Kontrakter!$B$7,Kontrakter!$C$7,H134=Kontrakter!$B$8,Kontrakter!$C$8,H134=Kontrakter!$B$9,Kontrakter!$C$9,H134=Kontrakter!$B$10,Kontrakter!$C$10,H134=Kontrakter!$B$11,Kontrakter!$C$11)</f>
        <v>Rejlers Elsikkerhet AS</v>
      </c>
      <c r="M134" s="45" cm="1">
        <f t="array" ref="M134">_xlfn.IFS(L134=Kontrakter!$C$3,Kontrakter!$D$3,L134=Kontrakter!$C$2,Kontrakter!$D$2,L134=Kontrakter!$C$4,Kontrakter!$D$4,L134=Kontrakter!$C$5,Kontrakter!$D$5,L134=Kontrakter!$C$6,Kontrakter!$D$6,L134=Kontrakter!$C$7,Kontrakter!$D$7,L134=Kontrakter!$C$8,Kontrakter!$D$8,L134=Kontrakter!$C$9,Kontrakter!$D$9,L134=Kontrakter!$C$10,Kontrakter!$D$10,L134=Kontrakter!$C$11,Kontrakter!$D$11)</f>
        <v>95823000</v>
      </c>
      <c r="N134" s="47" t="str" cm="1">
        <f t="array" ref="N134">_xlfn.IFS(L134=Kontrakter!$C$3,Kontrakter!$E$3,L134=Kontrakter!$C$2,Kontrakter!$E$2,L134=Kontrakter!$C$4,Kontrakter!$E$4,L134=Kontrakter!$C$5,Kontrakter!$E$5,L134=Kontrakter!$C$6,Kontrakter!$E$6,L134=Kontrakter!$C$7,Kontrakter!$E$7,L134=Kontrakter!$C$8,Kontrakter!$E$8,L134=Kontrakter!$C$9,Kontrakter!$E$9,L134=Kontrakter!$C$10,Kontrakter!$E$10,L134=Kontrakter!$C$11,Kontrakter!$E$11)</f>
        <v>tilsyn@elvia.no</v>
      </c>
    </row>
    <row r="135" spans="1:14" s="42" customFormat="1" x14ac:dyDescent="0.3">
      <c r="A135" s="43">
        <v>273</v>
      </c>
      <c r="B135" s="42" t="s">
        <v>10</v>
      </c>
      <c r="C135" s="42" t="s">
        <v>159</v>
      </c>
      <c r="D135" s="42" t="s">
        <v>16</v>
      </c>
      <c r="E135" s="42" t="s">
        <v>18</v>
      </c>
      <c r="F135" s="44" t="s">
        <v>1403</v>
      </c>
      <c r="G135" s="42" t="s">
        <v>10</v>
      </c>
      <c r="H135" s="45" t="s">
        <v>1363</v>
      </c>
      <c r="I135" s="46">
        <v>1</v>
      </c>
      <c r="J135" s="46" t="s">
        <v>10</v>
      </c>
      <c r="K135" s="46" t="s">
        <v>18</v>
      </c>
      <c r="L135" s="45" t="str" cm="1">
        <f t="array" ref="L135">_xlfn.IFS(H135=Kontrakter!$B$3,Kontrakter!$C$3,H135=Kontrakter!$B$2,Kontrakter!$C$2,H135=Kontrakter!$B$4,Kontrakter!$C$4,H135=Kontrakter!$B$5,Kontrakter!$C$5,H135=Kontrakter!$B$6,Kontrakter!$C$6,H135=Kontrakter!$B$7,Kontrakter!$C$7,H135=Kontrakter!$B$8,Kontrakter!$C$8,H135=Kontrakter!$B$9,Kontrakter!$C$9,H135=Kontrakter!$B$10,Kontrakter!$C$10,H135=Kontrakter!$B$11,Kontrakter!$C$11)</f>
        <v>Rejlers Elsikkerhet AS</v>
      </c>
      <c r="M135" s="45" cm="1">
        <f t="array" ref="M135">_xlfn.IFS(L135=Kontrakter!$C$3,Kontrakter!$D$3,L135=Kontrakter!$C$2,Kontrakter!$D$2,L135=Kontrakter!$C$4,Kontrakter!$D$4,L135=Kontrakter!$C$5,Kontrakter!$D$5,L135=Kontrakter!$C$6,Kontrakter!$D$6,L135=Kontrakter!$C$7,Kontrakter!$D$7,L135=Kontrakter!$C$8,Kontrakter!$D$8,L135=Kontrakter!$C$9,Kontrakter!$D$9,L135=Kontrakter!$C$10,Kontrakter!$D$10,L135=Kontrakter!$C$11,Kontrakter!$D$11)</f>
        <v>95823000</v>
      </c>
      <c r="N135" s="47" t="str" cm="1">
        <f t="array" ref="N135">_xlfn.IFS(L135=Kontrakter!$C$3,Kontrakter!$E$3,L135=Kontrakter!$C$2,Kontrakter!$E$2,L135=Kontrakter!$C$4,Kontrakter!$E$4,L135=Kontrakter!$C$5,Kontrakter!$E$5,L135=Kontrakter!$C$6,Kontrakter!$E$6,L135=Kontrakter!$C$7,Kontrakter!$E$7,L135=Kontrakter!$C$8,Kontrakter!$E$8,L135=Kontrakter!$C$9,Kontrakter!$E$9,L135=Kontrakter!$C$10,Kontrakter!$E$10,L135=Kontrakter!$C$11,Kontrakter!$E$11)</f>
        <v>tilsyn@elvia.no</v>
      </c>
    </row>
    <row r="136" spans="1:14" s="42" customFormat="1" x14ac:dyDescent="0.3">
      <c r="A136" s="43">
        <v>274</v>
      </c>
      <c r="B136" s="42" t="s">
        <v>10</v>
      </c>
      <c r="C136" s="42" t="s">
        <v>160</v>
      </c>
      <c r="D136" s="42" t="s">
        <v>16</v>
      </c>
      <c r="E136" s="42" t="s">
        <v>128</v>
      </c>
      <c r="F136" s="44" t="s">
        <v>1403</v>
      </c>
      <c r="G136" s="42" t="s">
        <v>10</v>
      </c>
      <c r="H136" s="45" t="s">
        <v>1363</v>
      </c>
      <c r="I136" s="46">
        <v>1</v>
      </c>
      <c r="J136" s="46" t="s">
        <v>10</v>
      </c>
      <c r="K136" s="46" t="s">
        <v>128</v>
      </c>
      <c r="L136" s="45" t="str" cm="1">
        <f t="array" ref="L136">_xlfn.IFS(H136=Kontrakter!$B$3,Kontrakter!$C$3,H136=Kontrakter!$B$2,Kontrakter!$C$2,H136=Kontrakter!$B$4,Kontrakter!$C$4,H136=Kontrakter!$B$5,Kontrakter!$C$5,H136=Kontrakter!$B$6,Kontrakter!$C$6,H136=Kontrakter!$B$7,Kontrakter!$C$7,H136=Kontrakter!$B$8,Kontrakter!$C$8,H136=Kontrakter!$B$9,Kontrakter!$C$9,H136=Kontrakter!$B$10,Kontrakter!$C$10,H136=Kontrakter!$B$11,Kontrakter!$C$11)</f>
        <v>Rejlers Elsikkerhet AS</v>
      </c>
      <c r="M136" s="45" cm="1">
        <f t="array" ref="M136">_xlfn.IFS(L136=Kontrakter!$C$3,Kontrakter!$D$3,L136=Kontrakter!$C$2,Kontrakter!$D$2,L136=Kontrakter!$C$4,Kontrakter!$D$4,L136=Kontrakter!$C$5,Kontrakter!$D$5,L136=Kontrakter!$C$6,Kontrakter!$D$6,L136=Kontrakter!$C$7,Kontrakter!$D$7,L136=Kontrakter!$C$8,Kontrakter!$D$8,L136=Kontrakter!$C$9,Kontrakter!$D$9,L136=Kontrakter!$C$10,Kontrakter!$D$10,L136=Kontrakter!$C$11,Kontrakter!$D$11)</f>
        <v>95823000</v>
      </c>
      <c r="N136" s="47" t="str" cm="1">
        <f t="array" ref="N136">_xlfn.IFS(L136=Kontrakter!$C$3,Kontrakter!$E$3,L136=Kontrakter!$C$2,Kontrakter!$E$2,L136=Kontrakter!$C$4,Kontrakter!$E$4,L136=Kontrakter!$C$5,Kontrakter!$E$5,L136=Kontrakter!$C$6,Kontrakter!$E$6,L136=Kontrakter!$C$7,Kontrakter!$E$7,L136=Kontrakter!$C$8,Kontrakter!$E$8,L136=Kontrakter!$C$9,Kontrakter!$E$9,L136=Kontrakter!$C$10,Kontrakter!$E$10,L136=Kontrakter!$C$11,Kontrakter!$E$11)</f>
        <v>tilsyn@elvia.no</v>
      </c>
    </row>
    <row r="137" spans="1:14" s="42" customFormat="1" x14ac:dyDescent="0.3">
      <c r="A137" s="43">
        <v>275</v>
      </c>
      <c r="B137" s="42" t="s">
        <v>10</v>
      </c>
      <c r="C137" s="42" t="s">
        <v>161</v>
      </c>
      <c r="D137" s="42" t="s">
        <v>16</v>
      </c>
      <c r="E137" s="42" t="s">
        <v>128</v>
      </c>
      <c r="F137" s="44" t="s">
        <v>1403</v>
      </c>
      <c r="G137" s="42" t="s">
        <v>10</v>
      </c>
      <c r="H137" s="45" t="s">
        <v>1363</v>
      </c>
      <c r="I137" s="46">
        <v>1</v>
      </c>
      <c r="J137" s="46" t="s">
        <v>10</v>
      </c>
      <c r="K137" s="46" t="s">
        <v>128</v>
      </c>
      <c r="L137" s="45" t="str" cm="1">
        <f t="array" ref="L137">_xlfn.IFS(H137=Kontrakter!$B$3,Kontrakter!$C$3,H137=Kontrakter!$B$2,Kontrakter!$C$2,H137=Kontrakter!$B$4,Kontrakter!$C$4,H137=Kontrakter!$B$5,Kontrakter!$C$5,H137=Kontrakter!$B$6,Kontrakter!$C$6,H137=Kontrakter!$B$7,Kontrakter!$C$7,H137=Kontrakter!$B$8,Kontrakter!$C$8,H137=Kontrakter!$B$9,Kontrakter!$C$9,H137=Kontrakter!$B$10,Kontrakter!$C$10,H137=Kontrakter!$B$11,Kontrakter!$C$11)</f>
        <v>Rejlers Elsikkerhet AS</v>
      </c>
      <c r="M137" s="45" cm="1">
        <f t="array" ref="M137">_xlfn.IFS(L137=Kontrakter!$C$3,Kontrakter!$D$3,L137=Kontrakter!$C$2,Kontrakter!$D$2,L137=Kontrakter!$C$4,Kontrakter!$D$4,L137=Kontrakter!$C$5,Kontrakter!$D$5,L137=Kontrakter!$C$6,Kontrakter!$D$6,L137=Kontrakter!$C$7,Kontrakter!$D$7,L137=Kontrakter!$C$8,Kontrakter!$D$8,L137=Kontrakter!$C$9,Kontrakter!$D$9,L137=Kontrakter!$C$10,Kontrakter!$D$10,L137=Kontrakter!$C$11,Kontrakter!$D$11)</f>
        <v>95823000</v>
      </c>
      <c r="N137" s="47" t="str" cm="1">
        <f t="array" ref="N137">_xlfn.IFS(L137=Kontrakter!$C$3,Kontrakter!$E$3,L137=Kontrakter!$C$2,Kontrakter!$E$2,L137=Kontrakter!$C$4,Kontrakter!$E$4,L137=Kontrakter!$C$5,Kontrakter!$E$5,L137=Kontrakter!$C$6,Kontrakter!$E$6,L137=Kontrakter!$C$7,Kontrakter!$E$7,L137=Kontrakter!$C$8,Kontrakter!$E$8,L137=Kontrakter!$C$9,Kontrakter!$E$9,L137=Kontrakter!$C$10,Kontrakter!$E$10,L137=Kontrakter!$C$11,Kontrakter!$E$11)</f>
        <v>tilsyn@elvia.no</v>
      </c>
    </row>
    <row r="138" spans="1:14" s="42" customFormat="1" x14ac:dyDescent="0.3">
      <c r="A138" s="43">
        <v>276</v>
      </c>
      <c r="B138" s="42" t="s">
        <v>10</v>
      </c>
      <c r="C138" s="42" t="s">
        <v>162</v>
      </c>
      <c r="D138" s="42" t="s">
        <v>16</v>
      </c>
      <c r="E138" s="42" t="s">
        <v>128</v>
      </c>
      <c r="F138" s="44" t="s">
        <v>1403</v>
      </c>
      <c r="G138" s="42" t="s">
        <v>10</v>
      </c>
      <c r="H138" s="45" t="s">
        <v>1363</v>
      </c>
      <c r="I138" s="46">
        <v>1</v>
      </c>
      <c r="J138" s="46" t="s">
        <v>10</v>
      </c>
      <c r="K138" s="46" t="s">
        <v>128</v>
      </c>
      <c r="L138" s="45" t="str" cm="1">
        <f t="array" ref="L138">_xlfn.IFS(H138=Kontrakter!$B$3,Kontrakter!$C$3,H138=Kontrakter!$B$2,Kontrakter!$C$2,H138=Kontrakter!$B$4,Kontrakter!$C$4,H138=Kontrakter!$B$5,Kontrakter!$C$5,H138=Kontrakter!$B$6,Kontrakter!$C$6,H138=Kontrakter!$B$7,Kontrakter!$C$7,H138=Kontrakter!$B$8,Kontrakter!$C$8,H138=Kontrakter!$B$9,Kontrakter!$C$9,H138=Kontrakter!$B$10,Kontrakter!$C$10,H138=Kontrakter!$B$11,Kontrakter!$C$11)</f>
        <v>Rejlers Elsikkerhet AS</v>
      </c>
      <c r="M138" s="45" cm="1">
        <f t="array" ref="M138">_xlfn.IFS(L138=Kontrakter!$C$3,Kontrakter!$D$3,L138=Kontrakter!$C$2,Kontrakter!$D$2,L138=Kontrakter!$C$4,Kontrakter!$D$4,L138=Kontrakter!$C$5,Kontrakter!$D$5,L138=Kontrakter!$C$6,Kontrakter!$D$6,L138=Kontrakter!$C$7,Kontrakter!$D$7,L138=Kontrakter!$C$8,Kontrakter!$D$8,L138=Kontrakter!$C$9,Kontrakter!$D$9,L138=Kontrakter!$C$10,Kontrakter!$D$10,L138=Kontrakter!$C$11,Kontrakter!$D$11)</f>
        <v>95823000</v>
      </c>
      <c r="N138" s="47" t="str" cm="1">
        <f t="array" ref="N138">_xlfn.IFS(L138=Kontrakter!$C$3,Kontrakter!$E$3,L138=Kontrakter!$C$2,Kontrakter!$E$2,L138=Kontrakter!$C$4,Kontrakter!$E$4,L138=Kontrakter!$C$5,Kontrakter!$E$5,L138=Kontrakter!$C$6,Kontrakter!$E$6,L138=Kontrakter!$C$7,Kontrakter!$E$7,L138=Kontrakter!$C$8,Kontrakter!$E$8,L138=Kontrakter!$C$9,Kontrakter!$E$9,L138=Kontrakter!$C$10,Kontrakter!$E$10,L138=Kontrakter!$C$11,Kontrakter!$E$11)</f>
        <v>tilsyn@elvia.no</v>
      </c>
    </row>
    <row r="139" spans="1:14" s="42" customFormat="1" x14ac:dyDescent="0.3">
      <c r="A139" s="43">
        <v>277</v>
      </c>
      <c r="B139" s="42" t="s">
        <v>10</v>
      </c>
      <c r="C139" s="42" t="s">
        <v>163</v>
      </c>
      <c r="D139" s="42" t="s">
        <v>16</v>
      </c>
      <c r="E139" s="42" t="s">
        <v>128</v>
      </c>
      <c r="F139" s="44" t="s">
        <v>1403</v>
      </c>
      <c r="G139" s="42" t="s">
        <v>10</v>
      </c>
      <c r="H139" s="45" t="s">
        <v>1363</v>
      </c>
      <c r="I139" s="46">
        <v>1</v>
      </c>
      <c r="J139" s="46" t="s">
        <v>10</v>
      </c>
      <c r="K139" s="46" t="s">
        <v>128</v>
      </c>
      <c r="L139" s="45" t="str" cm="1">
        <f t="array" ref="L139">_xlfn.IFS(H139=Kontrakter!$B$3,Kontrakter!$C$3,H139=Kontrakter!$B$2,Kontrakter!$C$2,H139=Kontrakter!$B$4,Kontrakter!$C$4,H139=Kontrakter!$B$5,Kontrakter!$C$5,H139=Kontrakter!$B$6,Kontrakter!$C$6,H139=Kontrakter!$B$7,Kontrakter!$C$7,H139=Kontrakter!$B$8,Kontrakter!$C$8,H139=Kontrakter!$B$9,Kontrakter!$C$9,H139=Kontrakter!$B$10,Kontrakter!$C$10,H139=Kontrakter!$B$11,Kontrakter!$C$11)</f>
        <v>Rejlers Elsikkerhet AS</v>
      </c>
      <c r="M139" s="45" cm="1">
        <f t="array" ref="M139">_xlfn.IFS(L139=Kontrakter!$C$3,Kontrakter!$D$3,L139=Kontrakter!$C$2,Kontrakter!$D$2,L139=Kontrakter!$C$4,Kontrakter!$D$4,L139=Kontrakter!$C$5,Kontrakter!$D$5,L139=Kontrakter!$C$6,Kontrakter!$D$6,L139=Kontrakter!$C$7,Kontrakter!$D$7,L139=Kontrakter!$C$8,Kontrakter!$D$8,L139=Kontrakter!$C$9,Kontrakter!$D$9,L139=Kontrakter!$C$10,Kontrakter!$D$10,L139=Kontrakter!$C$11,Kontrakter!$D$11)</f>
        <v>95823000</v>
      </c>
      <c r="N139" s="47" t="str" cm="1">
        <f t="array" ref="N139">_xlfn.IFS(L139=Kontrakter!$C$3,Kontrakter!$E$3,L139=Kontrakter!$C$2,Kontrakter!$E$2,L139=Kontrakter!$C$4,Kontrakter!$E$4,L139=Kontrakter!$C$5,Kontrakter!$E$5,L139=Kontrakter!$C$6,Kontrakter!$E$6,L139=Kontrakter!$C$7,Kontrakter!$E$7,L139=Kontrakter!$C$8,Kontrakter!$E$8,L139=Kontrakter!$C$9,Kontrakter!$E$9,L139=Kontrakter!$C$10,Kontrakter!$E$10,L139=Kontrakter!$C$11,Kontrakter!$E$11)</f>
        <v>tilsyn@elvia.no</v>
      </c>
    </row>
    <row r="140" spans="1:14" s="42" customFormat="1" x14ac:dyDescent="0.3">
      <c r="A140" s="43">
        <v>278</v>
      </c>
      <c r="B140" s="42" t="s">
        <v>10</v>
      </c>
      <c r="C140" s="42" t="s">
        <v>164</v>
      </c>
      <c r="D140" s="42" t="s">
        <v>16</v>
      </c>
      <c r="E140" s="42" t="s">
        <v>128</v>
      </c>
      <c r="F140" s="44" t="s">
        <v>1403</v>
      </c>
      <c r="G140" s="42" t="s">
        <v>10</v>
      </c>
      <c r="H140" s="45" t="s">
        <v>1363</v>
      </c>
      <c r="I140" s="46">
        <v>1</v>
      </c>
      <c r="J140" s="46" t="s">
        <v>10</v>
      </c>
      <c r="K140" s="46" t="s">
        <v>128</v>
      </c>
      <c r="L140" s="45" t="str" cm="1">
        <f t="array" ref="L140">_xlfn.IFS(H140=Kontrakter!$B$3,Kontrakter!$C$3,H140=Kontrakter!$B$2,Kontrakter!$C$2,H140=Kontrakter!$B$4,Kontrakter!$C$4,H140=Kontrakter!$B$5,Kontrakter!$C$5,H140=Kontrakter!$B$6,Kontrakter!$C$6,H140=Kontrakter!$B$7,Kontrakter!$C$7,H140=Kontrakter!$B$8,Kontrakter!$C$8,H140=Kontrakter!$B$9,Kontrakter!$C$9,H140=Kontrakter!$B$10,Kontrakter!$C$10,H140=Kontrakter!$B$11,Kontrakter!$C$11)</f>
        <v>Rejlers Elsikkerhet AS</v>
      </c>
      <c r="M140" s="45" cm="1">
        <f t="array" ref="M140">_xlfn.IFS(L140=Kontrakter!$C$3,Kontrakter!$D$3,L140=Kontrakter!$C$2,Kontrakter!$D$2,L140=Kontrakter!$C$4,Kontrakter!$D$4,L140=Kontrakter!$C$5,Kontrakter!$D$5,L140=Kontrakter!$C$6,Kontrakter!$D$6,L140=Kontrakter!$C$7,Kontrakter!$D$7,L140=Kontrakter!$C$8,Kontrakter!$D$8,L140=Kontrakter!$C$9,Kontrakter!$D$9,L140=Kontrakter!$C$10,Kontrakter!$D$10,L140=Kontrakter!$C$11,Kontrakter!$D$11)</f>
        <v>95823000</v>
      </c>
      <c r="N140" s="47" t="str" cm="1">
        <f t="array" ref="N140">_xlfn.IFS(L140=Kontrakter!$C$3,Kontrakter!$E$3,L140=Kontrakter!$C$2,Kontrakter!$E$2,L140=Kontrakter!$C$4,Kontrakter!$E$4,L140=Kontrakter!$C$5,Kontrakter!$E$5,L140=Kontrakter!$C$6,Kontrakter!$E$6,L140=Kontrakter!$C$7,Kontrakter!$E$7,L140=Kontrakter!$C$8,Kontrakter!$E$8,L140=Kontrakter!$C$9,Kontrakter!$E$9,L140=Kontrakter!$C$10,Kontrakter!$E$10,L140=Kontrakter!$C$11,Kontrakter!$E$11)</f>
        <v>tilsyn@elvia.no</v>
      </c>
    </row>
    <row r="141" spans="1:14" s="42" customFormat="1" x14ac:dyDescent="0.3">
      <c r="A141" s="43">
        <v>279</v>
      </c>
      <c r="B141" s="42" t="s">
        <v>10</v>
      </c>
      <c r="C141" s="42" t="s">
        <v>165</v>
      </c>
      <c r="D141" s="42" t="s">
        <v>16</v>
      </c>
      <c r="E141" s="42" t="s">
        <v>128</v>
      </c>
      <c r="F141" s="44" t="s">
        <v>1403</v>
      </c>
      <c r="G141" s="42" t="s">
        <v>10</v>
      </c>
      <c r="H141" s="45" t="s">
        <v>1363</v>
      </c>
      <c r="I141" s="46">
        <v>1</v>
      </c>
      <c r="J141" s="46" t="s">
        <v>10</v>
      </c>
      <c r="K141" s="46" t="s">
        <v>128</v>
      </c>
      <c r="L141" s="45" t="str" cm="1">
        <f t="array" ref="L141">_xlfn.IFS(H141=Kontrakter!$B$3,Kontrakter!$C$3,H141=Kontrakter!$B$2,Kontrakter!$C$2,H141=Kontrakter!$B$4,Kontrakter!$C$4,H141=Kontrakter!$B$5,Kontrakter!$C$5,H141=Kontrakter!$B$6,Kontrakter!$C$6,H141=Kontrakter!$B$7,Kontrakter!$C$7,H141=Kontrakter!$B$8,Kontrakter!$C$8,H141=Kontrakter!$B$9,Kontrakter!$C$9,H141=Kontrakter!$B$10,Kontrakter!$C$10,H141=Kontrakter!$B$11,Kontrakter!$C$11)</f>
        <v>Rejlers Elsikkerhet AS</v>
      </c>
      <c r="M141" s="45" cm="1">
        <f t="array" ref="M141">_xlfn.IFS(L141=Kontrakter!$C$3,Kontrakter!$D$3,L141=Kontrakter!$C$2,Kontrakter!$D$2,L141=Kontrakter!$C$4,Kontrakter!$D$4,L141=Kontrakter!$C$5,Kontrakter!$D$5,L141=Kontrakter!$C$6,Kontrakter!$D$6,L141=Kontrakter!$C$7,Kontrakter!$D$7,L141=Kontrakter!$C$8,Kontrakter!$D$8,L141=Kontrakter!$C$9,Kontrakter!$D$9,L141=Kontrakter!$C$10,Kontrakter!$D$10,L141=Kontrakter!$C$11,Kontrakter!$D$11)</f>
        <v>95823000</v>
      </c>
      <c r="N141" s="47" t="str" cm="1">
        <f t="array" ref="N141">_xlfn.IFS(L141=Kontrakter!$C$3,Kontrakter!$E$3,L141=Kontrakter!$C$2,Kontrakter!$E$2,L141=Kontrakter!$C$4,Kontrakter!$E$4,L141=Kontrakter!$C$5,Kontrakter!$E$5,L141=Kontrakter!$C$6,Kontrakter!$E$6,L141=Kontrakter!$C$7,Kontrakter!$E$7,L141=Kontrakter!$C$8,Kontrakter!$E$8,L141=Kontrakter!$C$9,Kontrakter!$E$9,L141=Kontrakter!$C$10,Kontrakter!$E$10,L141=Kontrakter!$C$11,Kontrakter!$E$11)</f>
        <v>tilsyn@elvia.no</v>
      </c>
    </row>
    <row r="142" spans="1:14" s="42" customFormat="1" x14ac:dyDescent="0.3">
      <c r="A142" s="43">
        <v>280</v>
      </c>
      <c r="B142" s="42" t="s">
        <v>10</v>
      </c>
      <c r="C142" s="42" t="s">
        <v>166</v>
      </c>
      <c r="D142" s="42" t="s">
        <v>16</v>
      </c>
      <c r="E142" s="42" t="s">
        <v>128</v>
      </c>
      <c r="F142" s="44" t="s">
        <v>1403</v>
      </c>
      <c r="G142" s="42" t="s">
        <v>10</v>
      </c>
      <c r="H142" s="45" t="s">
        <v>1363</v>
      </c>
      <c r="I142" s="46">
        <v>1</v>
      </c>
      <c r="J142" s="46" t="s">
        <v>10</v>
      </c>
      <c r="K142" s="46" t="s">
        <v>128</v>
      </c>
      <c r="L142" s="45" t="str" cm="1">
        <f t="array" ref="L142">_xlfn.IFS(H142=Kontrakter!$B$3,Kontrakter!$C$3,H142=Kontrakter!$B$2,Kontrakter!$C$2,H142=Kontrakter!$B$4,Kontrakter!$C$4,H142=Kontrakter!$B$5,Kontrakter!$C$5,H142=Kontrakter!$B$6,Kontrakter!$C$6,H142=Kontrakter!$B$7,Kontrakter!$C$7,H142=Kontrakter!$B$8,Kontrakter!$C$8,H142=Kontrakter!$B$9,Kontrakter!$C$9,H142=Kontrakter!$B$10,Kontrakter!$C$10,H142=Kontrakter!$B$11,Kontrakter!$C$11)</f>
        <v>Rejlers Elsikkerhet AS</v>
      </c>
      <c r="M142" s="45" cm="1">
        <f t="array" ref="M142">_xlfn.IFS(L142=Kontrakter!$C$3,Kontrakter!$D$3,L142=Kontrakter!$C$2,Kontrakter!$D$2,L142=Kontrakter!$C$4,Kontrakter!$D$4,L142=Kontrakter!$C$5,Kontrakter!$D$5,L142=Kontrakter!$C$6,Kontrakter!$D$6,L142=Kontrakter!$C$7,Kontrakter!$D$7,L142=Kontrakter!$C$8,Kontrakter!$D$8,L142=Kontrakter!$C$9,Kontrakter!$D$9,L142=Kontrakter!$C$10,Kontrakter!$D$10,L142=Kontrakter!$C$11,Kontrakter!$D$11)</f>
        <v>95823000</v>
      </c>
      <c r="N142" s="47" t="str" cm="1">
        <f t="array" ref="N142">_xlfn.IFS(L142=Kontrakter!$C$3,Kontrakter!$E$3,L142=Kontrakter!$C$2,Kontrakter!$E$2,L142=Kontrakter!$C$4,Kontrakter!$E$4,L142=Kontrakter!$C$5,Kontrakter!$E$5,L142=Kontrakter!$C$6,Kontrakter!$E$6,L142=Kontrakter!$C$7,Kontrakter!$E$7,L142=Kontrakter!$C$8,Kontrakter!$E$8,L142=Kontrakter!$C$9,Kontrakter!$E$9,L142=Kontrakter!$C$10,Kontrakter!$E$10,L142=Kontrakter!$C$11,Kontrakter!$E$11)</f>
        <v>tilsyn@elvia.no</v>
      </c>
    </row>
    <row r="143" spans="1:14" s="42" customFormat="1" x14ac:dyDescent="0.3">
      <c r="A143" s="43">
        <v>281</v>
      </c>
      <c r="B143" s="42" t="s">
        <v>10</v>
      </c>
      <c r="C143" s="42" t="s">
        <v>167</v>
      </c>
      <c r="D143" s="42" t="s">
        <v>16</v>
      </c>
      <c r="E143" s="42" t="s">
        <v>128</v>
      </c>
      <c r="F143" s="44" t="s">
        <v>1403</v>
      </c>
      <c r="G143" s="42" t="s">
        <v>10</v>
      </c>
      <c r="H143" s="45" t="s">
        <v>1363</v>
      </c>
      <c r="I143" s="46">
        <v>1</v>
      </c>
      <c r="J143" s="46" t="s">
        <v>10</v>
      </c>
      <c r="K143" s="46" t="s">
        <v>128</v>
      </c>
      <c r="L143" s="45" t="str" cm="1">
        <f t="array" ref="L143">_xlfn.IFS(H143=Kontrakter!$B$3,Kontrakter!$C$3,H143=Kontrakter!$B$2,Kontrakter!$C$2,H143=Kontrakter!$B$4,Kontrakter!$C$4,H143=Kontrakter!$B$5,Kontrakter!$C$5,H143=Kontrakter!$B$6,Kontrakter!$C$6,H143=Kontrakter!$B$7,Kontrakter!$C$7,H143=Kontrakter!$B$8,Kontrakter!$C$8,H143=Kontrakter!$B$9,Kontrakter!$C$9,H143=Kontrakter!$B$10,Kontrakter!$C$10,H143=Kontrakter!$B$11,Kontrakter!$C$11)</f>
        <v>Rejlers Elsikkerhet AS</v>
      </c>
      <c r="M143" s="45" cm="1">
        <f t="array" ref="M143">_xlfn.IFS(L143=Kontrakter!$C$3,Kontrakter!$D$3,L143=Kontrakter!$C$2,Kontrakter!$D$2,L143=Kontrakter!$C$4,Kontrakter!$D$4,L143=Kontrakter!$C$5,Kontrakter!$D$5,L143=Kontrakter!$C$6,Kontrakter!$D$6,L143=Kontrakter!$C$7,Kontrakter!$D$7,L143=Kontrakter!$C$8,Kontrakter!$D$8,L143=Kontrakter!$C$9,Kontrakter!$D$9,L143=Kontrakter!$C$10,Kontrakter!$D$10,L143=Kontrakter!$C$11,Kontrakter!$D$11)</f>
        <v>95823000</v>
      </c>
      <c r="N143" s="47" t="str" cm="1">
        <f t="array" ref="N143">_xlfn.IFS(L143=Kontrakter!$C$3,Kontrakter!$E$3,L143=Kontrakter!$C$2,Kontrakter!$E$2,L143=Kontrakter!$C$4,Kontrakter!$E$4,L143=Kontrakter!$C$5,Kontrakter!$E$5,L143=Kontrakter!$C$6,Kontrakter!$E$6,L143=Kontrakter!$C$7,Kontrakter!$E$7,L143=Kontrakter!$C$8,Kontrakter!$E$8,L143=Kontrakter!$C$9,Kontrakter!$E$9,L143=Kontrakter!$C$10,Kontrakter!$E$10,L143=Kontrakter!$C$11,Kontrakter!$E$11)</f>
        <v>tilsyn@elvia.no</v>
      </c>
    </row>
    <row r="144" spans="1:14" s="42" customFormat="1" x14ac:dyDescent="0.3">
      <c r="A144" s="43">
        <v>282</v>
      </c>
      <c r="B144" s="42" t="s">
        <v>10</v>
      </c>
      <c r="C144" s="42" t="s">
        <v>168</v>
      </c>
      <c r="D144" s="42" t="s">
        <v>16</v>
      </c>
      <c r="E144" s="42" t="s">
        <v>128</v>
      </c>
      <c r="F144" s="44" t="s">
        <v>1403</v>
      </c>
      <c r="G144" s="42" t="s">
        <v>10</v>
      </c>
      <c r="H144" s="45" t="s">
        <v>1363</v>
      </c>
      <c r="I144" s="46">
        <v>1</v>
      </c>
      <c r="J144" s="46" t="s">
        <v>10</v>
      </c>
      <c r="K144" s="46" t="s">
        <v>128</v>
      </c>
      <c r="L144" s="45" t="str" cm="1">
        <f t="array" ref="L144">_xlfn.IFS(H144=Kontrakter!$B$3,Kontrakter!$C$3,H144=Kontrakter!$B$2,Kontrakter!$C$2,H144=Kontrakter!$B$4,Kontrakter!$C$4,H144=Kontrakter!$B$5,Kontrakter!$C$5,H144=Kontrakter!$B$6,Kontrakter!$C$6,H144=Kontrakter!$B$7,Kontrakter!$C$7,H144=Kontrakter!$B$8,Kontrakter!$C$8,H144=Kontrakter!$B$9,Kontrakter!$C$9,H144=Kontrakter!$B$10,Kontrakter!$C$10,H144=Kontrakter!$B$11,Kontrakter!$C$11)</f>
        <v>Rejlers Elsikkerhet AS</v>
      </c>
      <c r="M144" s="45" cm="1">
        <f t="array" ref="M144">_xlfn.IFS(L144=Kontrakter!$C$3,Kontrakter!$D$3,L144=Kontrakter!$C$2,Kontrakter!$D$2,L144=Kontrakter!$C$4,Kontrakter!$D$4,L144=Kontrakter!$C$5,Kontrakter!$D$5,L144=Kontrakter!$C$6,Kontrakter!$D$6,L144=Kontrakter!$C$7,Kontrakter!$D$7,L144=Kontrakter!$C$8,Kontrakter!$D$8,L144=Kontrakter!$C$9,Kontrakter!$D$9,L144=Kontrakter!$C$10,Kontrakter!$D$10,L144=Kontrakter!$C$11,Kontrakter!$D$11)</f>
        <v>95823000</v>
      </c>
      <c r="N144" s="47" t="str" cm="1">
        <f t="array" ref="N144">_xlfn.IFS(L144=Kontrakter!$C$3,Kontrakter!$E$3,L144=Kontrakter!$C$2,Kontrakter!$E$2,L144=Kontrakter!$C$4,Kontrakter!$E$4,L144=Kontrakter!$C$5,Kontrakter!$E$5,L144=Kontrakter!$C$6,Kontrakter!$E$6,L144=Kontrakter!$C$7,Kontrakter!$E$7,L144=Kontrakter!$C$8,Kontrakter!$E$8,L144=Kontrakter!$C$9,Kontrakter!$E$9,L144=Kontrakter!$C$10,Kontrakter!$E$10,L144=Kontrakter!$C$11,Kontrakter!$E$11)</f>
        <v>tilsyn@elvia.no</v>
      </c>
    </row>
    <row r="145" spans="1:14" s="42" customFormat="1" x14ac:dyDescent="0.3">
      <c r="A145" s="43">
        <v>283</v>
      </c>
      <c r="B145" s="42" t="s">
        <v>10</v>
      </c>
      <c r="C145" s="42" t="s">
        <v>169</v>
      </c>
      <c r="D145" s="42" t="s">
        <v>16</v>
      </c>
      <c r="E145" s="42" t="s">
        <v>128</v>
      </c>
      <c r="F145" s="44" t="s">
        <v>1403</v>
      </c>
      <c r="G145" s="42" t="s">
        <v>10</v>
      </c>
      <c r="H145" s="45" t="s">
        <v>1363</v>
      </c>
      <c r="I145" s="46">
        <v>1</v>
      </c>
      <c r="J145" s="46" t="s">
        <v>10</v>
      </c>
      <c r="K145" s="46" t="s">
        <v>128</v>
      </c>
      <c r="L145" s="45" t="str" cm="1">
        <f t="array" ref="L145">_xlfn.IFS(H145=Kontrakter!$B$3,Kontrakter!$C$3,H145=Kontrakter!$B$2,Kontrakter!$C$2,H145=Kontrakter!$B$4,Kontrakter!$C$4,H145=Kontrakter!$B$5,Kontrakter!$C$5,H145=Kontrakter!$B$6,Kontrakter!$C$6,H145=Kontrakter!$B$7,Kontrakter!$C$7,H145=Kontrakter!$B$8,Kontrakter!$C$8,H145=Kontrakter!$B$9,Kontrakter!$C$9,H145=Kontrakter!$B$10,Kontrakter!$C$10,H145=Kontrakter!$B$11,Kontrakter!$C$11)</f>
        <v>Rejlers Elsikkerhet AS</v>
      </c>
      <c r="M145" s="45" cm="1">
        <f t="array" ref="M145">_xlfn.IFS(L145=Kontrakter!$C$3,Kontrakter!$D$3,L145=Kontrakter!$C$2,Kontrakter!$D$2,L145=Kontrakter!$C$4,Kontrakter!$D$4,L145=Kontrakter!$C$5,Kontrakter!$D$5,L145=Kontrakter!$C$6,Kontrakter!$D$6,L145=Kontrakter!$C$7,Kontrakter!$D$7,L145=Kontrakter!$C$8,Kontrakter!$D$8,L145=Kontrakter!$C$9,Kontrakter!$D$9,L145=Kontrakter!$C$10,Kontrakter!$D$10,L145=Kontrakter!$C$11,Kontrakter!$D$11)</f>
        <v>95823000</v>
      </c>
      <c r="N145" s="47" t="str" cm="1">
        <f t="array" ref="N145">_xlfn.IFS(L145=Kontrakter!$C$3,Kontrakter!$E$3,L145=Kontrakter!$C$2,Kontrakter!$E$2,L145=Kontrakter!$C$4,Kontrakter!$E$4,L145=Kontrakter!$C$5,Kontrakter!$E$5,L145=Kontrakter!$C$6,Kontrakter!$E$6,L145=Kontrakter!$C$7,Kontrakter!$E$7,L145=Kontrakter!$C$8,Kontrakter!$E$8,L145=Kontrakter!$C$9,Kontrakter!$E$9,L145=Kontrakter!$C$10,Kontrakter!$E$10,L145=Kontrakter!$C$11,Kontrakter!$E$11)</f>
        <v>tilsyn@elvia.no</v>
      </c>
    </row>
    <row r="146" spans="1:14" s="42" customFormat="1" x14ac:dyDescent="0.3">
      <c r="A146" s="43">
        <v>284</v>
      </c>
      <c r="B146" s="42" t="s">
        <v>10</v>
      </c>
      <c r="C146" s="42" t="s">
        <v>170</v>
      </c>
      <c r="D146" s="42" t="s">
        <v>16</v>
      </c>
      <c r="E146" s="42" t="s">
        <v>128</v>
      </c>
      <c r="F146" s="44" t="s">
        <v>1403</v>
      </c>
      <c r="G146" s="42" t="s">
        <v>10</v>
      </c>
      <c r="H146" s="45" t="s">
        <v>1363</v>
      </c>
      <c r="I146" s="46">
        <v>1</v>
      </c>
      <c r="J146" s="46" t="s">
        <v>10</v>
      </c>
      <c r="K146" s="46" t="s">
        <v>128</v>
      </c>
      <c r="L146" s="45" t="str" cm="1">
        <f t="array" ref="L146">_xlfn.IFS(H146=Kontrakter!$B$3,Kontrakter!$C$3,H146=Kontrakter!$B$2,Kontrakter!$C$2,H146=Kontrakter!$B$4,Kontrakter!$C$4,H146=Kontrakter!$B$5,Kontrakter!$C$5,H146=Kontrakter!$B$6,Kontrakter!$C$6,H146=Kontrakter!$B$7,Kontrakter!$C$7,H146=Kontrakter!$B$8,Kontrakter!$C$8,H146=Kontrakter!$B$9,Kontrakter!$C$9,H146=Kontrakter!$B$10,Kontrakter!$C$10,H146=Kontrakter!$B$11,Kontrakter!$C$11)</f>
        <v>Rejlers Elsikkerhet AS</v>
      </c>
      <c r="M146" s="45" cm="1">
        <f t="array" ref="M146">_xlfn.IFS(L146=Kontrakter!$C$3,Kontrakter!$D$3,L146=Kontrakter!$C$2,Kontrakter!$D$2,L146=Kontrakter!$C$4,Kontrakter!$D$4,L146=Kontrakter!$C$5,Kontrakter!$D$5,L146=Kontrakter!$C$6,Kontrakter!$D$6,L146=Kontrakter!$C$7,Kontrakter!$D$7,L146=Kontrakter!$C$8,Kontrakter!$D$8,L146=Kontrakter!$C$9,Kontrakter!$D$9,L146=Kontrakter!$C$10,Kontrakter!$D$10,L146=Kontrakter!$C$11,Kontrakter!$D$11)</f>
        <v>95823000</v>
      </c>
      <c r="N146" s="47" t="str" cm="1">
        <f t="array" ref="N146">_xlfn.IFS(L146=Kontrakter!$C$3,Kontrakter!$E$3,L146=Kontrakter!$C$2,Kontrakter!$E$2,L146=Kontrakter!$C$4,Kontrakter!$E$4,L146=Kontrakter!$C$5,Kontrakter!$E$5,L146=Kontrakter!$C$6,Kontrakter!$E$6,L146=Kontrakter!$C$7,Kontrakter!$E$7,L146=Kontrakter!$C$8,Kontrakter!$E$8,L146=Kontrakter!$C$9,Kontrakter!$E$9,L146=Kontrakter!$C$10,Kontrakter!$E$10,L146=Kontrakter!$C$11,Kontrakter!$E$11)</f>
        <v>tilsyn@elvia.no</v>
      </c>
    </row>
    <row r="147" spans="1:14" s="42" customFormat="1" x14ac:dyDescent="0.3">
      <c r="A147" s="43">
        <v>286</v>
      </c>
      <c r="B147" s="42" t="s">
        <v>10</v>
      </c>
      <c r="C147" s="42" t="s">
        <v>171</v>
      </c>
      <c r="D147" s="42" t="s">
        <v>16</v>
      </c>
      <c r="E147" s="42" t="s">
        <v>18</v>
      </c>
      <c r="F147" s="44" t="s">
        <v>1403</v>
      </c>
      <c r="G147" s="42" t="s">
        <v>10</v>
      </c>
      <c r="H147" s="45" t="s">
        <v>1363</v>
      </c>
      <c r="I147" s="46">
        <v>1</v>
      </c>
      <c r="J147" s="46" t="s">
        <v>10</v>
      </c>
      <c r="K147" s="46" t="s">
        <v>18</v>
      </c>
      <c r="L147" s="45" t="str" cm="1">
        <f t="array" ref="L147">_xlfn.IFS(H147=Kontrakter!$B$3,Kontrakter!$C$3,H147=Kontrakter!$B$2,Kontrakter!$C$2,H147=Kontrakter!$B$4,Kontrakter!$C$4,H147=Kontrakter!$B$5,Kontrakter!$C$5,H147=Kontrakter!$B$6,Kontrakter!$C$6,H147=Kontrakter!$B$7,Kontrakter!$C$7,H147=Kontrakter!$B$8,Kontrakter!$C$8,H147=Kontrakter!$B$9,Kontrakter!$C$9,H147=Kontrakter!$B$10,Kontrakter!$C$10,H147=Kontrakter!$B$11,Kontrakter!$C$11)</f>
        <v>Rejlers Elsikkerhet AS</v>
      </c>
      <c r="M147" s="45" cm="1">
        <f t="array" ref="M147">_xlfn.IFS(L147=Kontrakter!$C$3,Kontrakter!$D$3,L147=Kontrakter!$C$2,Kontrakter!$D$2,L147=Kontrakter!$C$4,Kontrakter!$D$4,L147=Kontrakter!$C$5,Kontrakter!$D$5,L147=Kontrakter!$C$6,Kontrakter!$D$6,L147=Kontrakter!$C$7,Kontrakter!$D$7,L147=Kontrakter!$C$8,Kontrakter!$D$8,L147=Kontrakter!$C$9,Kontrakter!$D$9,L147=Kontrakter!$C$10,Kontrakter!$D$10,L147=Kontrakter!$C$11,Kontrakter!$D$11)</f>
        <v>95823000</v>
      </c>
      <c r="N147" s="47" t="str" cm="1">
        <f t="array" ref="N147">_xlfn.IFS(L147=Kontrakter!$C$3,Kontrakter!$E$3,L147=Kontrakter!$C$2,Kontrakter!$E$2,L147=Kontrakter!$C$4,Kontrakter!$E$4,L147=Kontrakter!$C$5,Kontrakter!$E$5,L147=Kontrakter!$C$6,Kontrakter!$E$6,L147=Kontrakter!$C$7,Kontrakter!$E$7,L147=Kontrakter!$C$8,Kontrakter!$E$8,L147=Kontrakter!$C$9,Kontrakter!$E$9,L147=Kontrakter!$C$10,Kontrakter!$E$10,L147=Kontrakter!$C$11,Kontrakter!$E$11)</f>
        <v>tilsyn@elvia.no</v>
      </c>
    </row>
    <row r="148" spans="1:14" s="42" customFormat="1" x14ac:dyDescent="0.3">
      <c r="A148" s="43">
        <v>287</v>
      </c>
      <c r="B148" s="42" t="s">
        <v>10</v>
      </c>
      <c r="C148" s="42" t="s">
        <v>172</v>
      </c>
      <c r="D148" s="42" t="s">
        <v>16</v>
      </c>
      <c r="E148" s="42" t="s">
        <v>18</v>
      </c>
      <c r="F148" s="44" t="s">
        <v>1403</v>
      </c>
      <c r="G148" s="42" t="s">
        <v>10</v>
      </c>
      <c r="H148" s="45" t="s">
        <v>1363</v>
      </c>
      <c r="I148" s="46">
        <v>1</v>
      </c>
      <c r="J148" s="46" t="s">
        <v>10</v>
      </c>
      <c r="K148" s="46" t="s">
        <v>18</v>
      </c>
      <c r="L148" s="45" t="str" cm="1">
        <f t="array" ref="L148">_xlfn.IFS(H148=Kontrakter!$B$3,Kontrakter!$C$3,H148=Kontrakter!$B$2,Kontrakter!$C$2,H148=Kontrakter!$B$4,Kontrakter!$C$4,H148=Kontrakter!$B$5,Kontrakter!$C$5,H148=Kontrakter!$B$6,Kontrakter!$C$6,H148=Kontrakter!$B$7,Kontrakter!$C$7,H148=Kontrakter!$B$8,Kontrakter!$C$8,H148=Kontrakter!$B$9,Kontrakter!$C$9,H148=Kontrakter!$B$10,Kontrakter!$C$10,H148=Kontrakter!$B$11,Kontrakter!$C$11)</f>
        <v>Rejlers Elsikkerhet AS</v>
      </c>
      <c r="M148" s="45" cm="1">
        <f t="array" ref="M148">_xlfn.IFS(L148=Kontrakter!$C$3,Kontrakter!$D$3,L148=Kontrakter!$C$2,Kontrakter!$D$2,L148=Kontrakter!$C$4,Kontrakter!$D$4,L148=Kontrakter!$C$5,Kontrakter!$D$5,L148=Kontrakter!$C$6,Kontrakter!$D$6,L148=Kontrakter!$C$7,Kontrakter!$D$7,L148=Kontrakter!$C$8,Kontrakter!$D$8,L148=Kontrakter!$C$9,Kontrakter!$D$9,L148=Kontrakter!$C$10,Kontrakter!$D$10,L148=Kontrakter!$C$11,Kontrakter!$D$11)</f>
        <v>95823000</v>
      </c>
      <c r="N148" s="47" t="str" cm="1">
        <f t="array" ref="N148">_xlfn.IFS(L148=Kontrakter!$C$3,Kontrakter!$E$3,L148=Kontrakter!$C$2,Kontrakter!$E$2,L148=Kontrakter!$C$4,Kontrakter!$E$4,L148=Kontrakter!$C$5,Kontrakter!$E$5,L148=Kontrakter!$C$6,Kontrakter!$E$6,L148=Kontrakter!$C$7,Kontrakter!$E$7,L148=Kontrakter!$C$8,Kontrakter!$E$8,L148=Kontrakter!$C$9,Kontrakter!$E$9,L148=Kontrakter!$C$10,Kontrakter!$E$10,L148=Kontrakter!$C$11,Kontrakter!$E$11)</f>
        <v>tilsyn@elvia.no</v>
      </c>
    </row>
    <row r="149" spans="1:14" s="42" customFormat="1" x14ac:dyDescent="0.3">
      <c r="A149" s="43">
        <v>301</v>
      </c>
      <c r="B149" s="42" t="s">
        <v>10</v>
      </c>
      <c r="C149" s="42" t="s">
        <v>173</v>
      </c>
      <c r="D149" s="42" t="s">
        <v>12</v>
      </c>
      <c r="E149" s="42" t="s">
        <v>18</v>
      </c>
      <c r="F149" s="44" t="s">
        <v>1403</v>
      </c>
      <c r="G149" s="42" t="s">
        <v>10</v>
      </c>
      <c r="H149" s="45" t="s">
        <v>1363</v>
      </c>
      <c r="I149" s="46">
        <v>1</v>
      </c>
      <c r="J149" s="46" t="s">
        <v>10</v>
      </c>
      <c r="K149" s="46" t="s">
        <v>18</v>
      </c>
      <c r="L149" s="45" t="str" cm="1">
        <f t="array" ref="L149">_xlfn.IFS(H149=Kontrakter!$B$3,Kontrakter!$C$3,H149=Kontrakter!$B$2,Kontrakter!$C$2,H149=Kontrakter!$B$4,Kontrakter!$C$4,H149=Kontrakter!$B$5,Kontrakter!$C$5,H149=Kontrakter!$B$6,Kontrakter!$C$6,H149=Kontrakter!$B$7,Kontrakter!$C$7,H149=Kontrakter!$B$8,Kontrakter!$C$8,H149=Kontrakter!$B$9,Kontrakter!$C$9,H149=Kontrakter!$B$10,Kontrakter!$C$10,H149=Kontrakter!$B$11,Kontrakter!$C$11)</f>
        <v>Rejlers Elsikkerhet AS</v>
      </c>
      <c r="M149" s="45" cm="1">
        <f t="array" ref="M149">_xlfn.IFS(L149=Kontrakter!$C$3,Kontrakter!$D$3,L149=Kontrakter!$C$2,Kontrakter!$D$2,L149=Kontrakter!$C$4,Kontrakter!$D$4,L149=Kontrakter!$C$5,Kontrakter!$D$5,L149=Kontrakter!$C$6,Kontrakter!$D$6,L149=Kontrakter!$C$7,Kontrakter!$D$7,L149=Kontrakter!$C$8,Kontrakter!$D$8,L149=Kontrakter!$C$9,Kontrakter!$D$9,L149=Kontrakter!$C$10,Kontrakter!$D$10,L149=Kontrakter!$C$11,Kontrakter!$D$11)</f>
        <v>95823000</v>
      </c>
      <c r="N149" s="47" t="str" cm="1">
        <f t="array" ref="N149">_xlfn.IFS(L149=Kontrakter!$C$3,Kontrakter!$E$3,L149=Kontrakter!$C$2,Kontrakter!$E$2,L149=Kontrakter!$C$4,Kontrakter!$E$4,L149=Kontrakter!$C$5,Kontrakter!$E$5,L149=Kontrakter!$C$6,Kontrakter!$E$6,L149=Kontrakter!$C$7,Kontrakter!$E$7,L149=Kontrakter!$C$8,Kontrakter!$E$8,L149=Kontrakter!$C$9,Kontrakter!$E$9,L149=Kontrakter!$C$10,Kontrakter!$E$10,L149=Kontrakter!$C$11,Kontrakter!$E$11)</f>
        <v>tilsyn@elvia.no</v>
      </c>
    </row>
    <row r="150" spans="1:14" s="42" customFormat="1" x14ac:dyDescent="0.3">
      <c r="A150" s="43">
        <v>302</v>
      </c>
      <c r="B150" s="42" t="s">
        <v>10</v>
      </c>
      <c r="C150" s="42" t="s">
        <v>174</v>
      </c>
      <c r="D150" s="42" t="s">
        <v>12</v>
      </c>
      <c r="E150" s="42" t="s">
        <v>18</v>
      </c>
      <c r="F150" s="44" t="s">
        <v>1403</v>
      </c>
      <c r="G150" s="42" t="s">
        <v>10</v>
      </c>
      <c r="H150" s="45" t="s">
        <v>1363</v>
      </c>
      <c r="I150" s="46">
        <v>1</v>
      </c>
      <c r="J150" s="46" t="s">
        <v>10</v>
      </c>
      <c r="K150" s="46" t="s">
        <v>18</v>
      </c>
      <c r="L150" s="45" t="str" cm="1">
        <f t="array" ref="L150">_xlfn.IFS(H150=Kontrakter!$B$3,Kontrakter!$C$3,H150=Kontrakter!$B$2,Kontrakter!$C$2,H150=Kontrakter!$B$4,Kontrakter!$C$4,H150=Kontrakter!$B$5,Kontrakter!$C$5,H150=Kontrakter!$B$6,Kontrakter!$C$6,H150=Kontrakter!$B$7,Kontrakter!$C$7,H150=Kontrakter!$B$8,Kontrakter!$C$8,H150=Kontrakter!$B$9,Kontrakter!$C$9,H150=Kontrakter!$B$10,Kontrakter!$C$10,H150=Kontrakter!$B$11,Kontrakter!$C$11)</f>
        <v>Rejlers Elsikkerhet AS</v>
      </c>
      <c r="M150" s="45" cm="1">
        <f t="array" ref="M150">_xlfn.IFS(L150=Kontrakter!$C$3,Kontrakter!$D$3,L150=Kontrakter!$C$2,Kontrakter!$D$2,L150=Kontrakter!$C$4,Kontrakter!$D$4,L150=Kontrakter!$C$5,Kontrakter!$D$5,L150=Kontrakter!$C$6,Kontrakter!$D$6,L150=Kontrakter!$C$7,Kontrakter!$D$7,L150=Kontrakter!$C$8,Kontrakter!$D$8,L150=Kontrakter!$C$9,Kontrakter!$D$9,L150=Kontrakter!$C$10,Kontrakter!$D$10,L150=Kontrakter!$C$11,Kontrakter!$D$11)</f>
        <v>95823000</v>
      </c>
      <c r="N150" s="47" t="str" cm="1">
        <f t="array" ref="N150">_xlfn.IFS(L150=Kontrakter!$C$3,Kontrakter!$E$3,L150=Kontrakter!$C$2,Kontrakter!$E$2,L150=Kontrakter!$C$4,Kontrakter!$E$4,L150=Kontrakter!$C$5,Kontrakter!$E$5,L150=Kontrakter!$C$6,Kontrakter!$E$6,L150=Kontrakter!$C$7,Kontrakter!$E$7,L150=Kontrakter!$C$8,Kontrakter!$E$8,L150=Kontrakter!$C$9,Kontrakter!$E$9,L150=Kontrakter!$C$10,Kontrakter!$E$10,L150=Kontrakter!$C$11,Kontrakter!$E$11)</f>
        <v>tilsyn@elvia.no</v>
      </c>
    </row>
    <row r="151" spans="1:14" s="42" customFormat="1" x14ac:dyDescent="0.3">
      <c r="A151" s="43">
        <v>303</v>
      </c>
      <c r="B151" s="42" t="s">
        <v>10</v>
      </c>
      <c r="C151" s="42" t="s">
        <v>175</v>
      </c>
      <c r="D151" s="42" t="s">
        <v>12</v>
      </c>
      <c r="E151" s="42" t="s">
        <v>18</v>
      </c>
      <c r="F151" s="44" t="s">
        <v>1403</v>
      </c>
      <c r="G151" s="42" t="s">
        <v>10</v>
      </c>
      <c r="H151" s="45" t="s">
        <v>1363</v>
      </c>
      <c r="I151" s="46">
        <v>1</v>
      </c>
      <c r="J151" s="46" t="s">
        <v>10</v>
      </c>
      <c r="K151" s="46" t="s">
        <v>18</v>
      </c>
      <c r="L151" s="45" t="str" cm="1">
        <f t="array" ref="L151">_xlfn.IFS(H151=Kontrakter!$B$3,Kontrakter!$C$3,H151=Kontrakter!$B$2,Kontrakter!$C$2,H151=Kontrakter!$B$4,Kontrakter!$C$4,H151=Kontrakter!$B$5,Kontrakter!$C$5,H151=Kontrakter!$B$6,Kontrakter!$C$6,H151=Kontrakter!$B$7,Kontrakter!$C$7,H151=Kontrakter!$B$8,Kontrakter!$C$8,H151=Kontrakter!$B$9,Kontrakter!$C$9,H151=Kontrakter!$B$10,Kontrakter!$C$10,H151=Kontrakter!$B$11,Kontrakter!$C$11)</f>
        <v>Rejlers Elsikkerhet AS</v>
      </c>
      <c r="M151" s="45" cm="1">
        <f t="array" ref="M151">_xlfn.IFS(L151=Kontrakter!$C$3,Kontrakter!$D$3,L151=Kontrakter!$C$2,Kontrakter!$D$2,L151=Kontrakter!$C$4,Kontrakter!$D$4,L151=Kontrakter!$C$5,Kontrakter!$D$5,L151=Kontrakter!$C$6,Kontrakter!$D$6,L151=Kontrakter!$C$7,Kontrakter!$D$7,L151=Kontrakter!$C$8,Kontrakter!$D$8,L151=Kontrakter!$C$9,Kontrakter!$D$9,L151=Kontrakter!$C$10,Kontrakter!$D$10,L151=Kontrakter!$C$11,Kontrakter!$D$11)</f>
        <v>95823000</v>
      </c>
      <c r="N151" s="47" t="str" cm="1">
        <f t="array" ref="N151">_xlfn.IFS(L151=Kontrakter!$C$3,Kontrakter!$E$3,L151=Kontrakter!$C$2,Kontrakter!$E$2,L151=Kontrakter!$C$4,Kontrakter!$E$4,L151=Kontrakter!$C$5,Kontrakter!$E$5,L151=Kontrakter!$C$6,Kontrakter!$E$6,L151=Kontrakter!$C$7,Kontrakter!$E$7,L151=Kontrakter!$C$8,Kontrakter!$E$8,L151=Kontrakter!$C$9,Kontrakter!$E$9,L151=Kontrakter!$C$10,Kontrakter!$E$10,L151=Kontrakter!$C$11,Kontrakter!$E$11)</f>
        <v>tilsyn@elvia.no</v>
      </c>
    </row>
    <row r="152" spans="1:14" s="42" customFormat="1" x14ac:dyDescent="0.3">
      <c r="A152" s="43">
        <v>304</v>
      </c>
      <c r="B152" s="42" t="s">
        <v>10</v>
      </c>
      <c r="C152" s="42" t="s">
        <v>176</v>
      </c>
      <c r="D152" s="42" t="s">
        <v>12</v>
      </c>
      <c r="E152" s="42" t="s">
        <v>18</v>
      </c>
      <c r="F152" s="44" t="s">
        <v>1403</v>
      </c>
      <c r="G152" s="42" t="s">
        <v>10</v>
      </c>
      <c r="H152" s="45" t="s">
        <v>1363</v>
      </c>
      <c r="I152" s="46">
        <v>1</v>
      </c>
      <c r="J152" s="46" t="s">
        <v>10</v>
      </c>
      <c r="K152" s="46" t="s">
        <v>18</v>
      </c>
      <c r="L152" s="45" t="str" cm="1">
        <f t="array" ref="L152">_xlfn.IFS(H152=Kontrakter!$B$3,Kontrakter!$C$3,H152=Kontrakter!$B$2,Kontrakter!$C$2,H152=Kontrakter!$B$4,Kontrakter!$C$4,H152=Kontrakter!$B$5,Kontrakter!$C$5,H152=Kontrakter!$B$6,Kontrakter!$C$6,H152=Kontrakter!$B$7,Kontrakter!$C$7,H152=Kontrakter!$B$8,Kontrakter!$C$8,H152=Kontrakter!$B$9,Kontrakter!$C$9,H152=Kontrakter!$B$10,Kontrakter!$C$10,H152=Kontrakter!$B$11,Kontrakter!$C$11)</f>
        <v>Rejlers Elsikkerhet AS</v>
      </c>
      <c r="M152" s="45" cm="1">
        <f t="array" ref="M152">_xlfn.IFS(L152=Kontrakter!$C$3,Kontrakter!$D$3,L152=Kontrakter!$C$2,Kontrakter!$D$2,L152=Kontrakter!$C$4,Kontrakter!$D$4,L152=Kontrakter!$C$5,Kontrakter!$D$5,L152=Kontrakter!$C$6,Kontrakter!$D$6,L152=Kontrakter!$C$7,Kontrakter!$D$7,L152=Kontrakter!$C$8,Kontrakter!$D$8,L152=Kontrakter!$C$9,Kontrakter!$D$9,L152=Kontrakter!$C$10,Kontrakter!$D$10,L152=Kontrakter!$C$11,Kontrakter!$D$11)</f>
        <v>95823000</v>
      </c>
      <c r="N152" s="47" t="str" cm="1">
        <f t="array" ref="N152">_xlfn.IFS(L152=Kontrakter!$C$3,Kontrakter!$E$3,L152=Kontrakter!$C$2,Kontrakter!$E$2,L152=Kontrakter!$C$4,Kontrakter!$E$4,L152=Kontrakter!$C$5,Kontrakter!$E$5,L152=Kontrakter!$C$6,Kontrakter!$E$6,L152=Kontrakter!$C$7,Kontrakter!$E$7,L152=Kontrakter!$C$8,Kontrakter!$E$8,L152=Kontrakter!$C$9,Kontrakter!$E$9,L152=Kontrakter!$C$10,Kontrakter!$E$10,L152=Kontrakter!$C$11,Kontrakter!$E$11)</f>
        <v>tilsyn@elvia.no</v>
      </c>
    </row>
    <row r="153" spans="1:14" s="42" customFormat="1" x14ac:dyDescent="0.3">
      <c r="A153" s="43">
        <v>305</v>
      </c>
      <c r="B153" s="42" t="s">
        <v>10</v>
      </c>
      <c r="C153" s="42" t="s">
        <v>177</v>
      </c>
      <c r="D153" s="42" t="s">
        <v>12</v>
      </c>
      <c r="E153" s="42" t="s">
        <v>18</v>
      </c>
      <c r="F153" s="44" t="s">
        <v>1403</v>
      </c>
      <c r="G153" s="42" t="s">
        <v>10</v>
      </c>
      <c r="H153" s="45" t="s">
        <v>1363</v>
      </c>
      <c r="I153" s="46">
        <v>1</v>
      </c>
      <c r="J153" s="46" t="s">
        <v>10</v>
      </c>
      <c r="K153" s="46" t="s">
        <v>18</v>
      </c>
      <c r="L153" s="45" t="str" cm="1">
        <f t="array" ref="L153">_xlfn.IFS(H153=Kontrakter!$B$3,Kontrakter!$C$3,H153=Kontrakter!$B$2,Kontrakter!$C$2,H153=Kontrakter!$B$4,Kontrakter!$C$4,H153=Kontrakter!$B$5,Kontrakter!$C$5,H153=Kontrakter!$B$6,Kontrakter!$C$6,H153=Kontrakter!$B$7,Kontrakter!$C$7,H153=Kontrakter!$B$8,Kontrakter!$C$8,H153=Kontrakter!$B$9,Kontrakter!$C$9,H153=Kontrakter!$B$10,Kontrakter!$C$10,H153=Kontrakter!$B$11,Kontrakter!$C$11)</f>
        <v>Rejlers Elsikkerhet AS</v>
      </c>
      <c r="M153" s="45" cm="1">
        <f t="array" ref="M153">_xlfn.IFS(L153=Kontrakter!$C$3,Kontrakter!$D$3,L153=Kontrakter!$C$2,Kontrakter!$D$2,L153=Kontrakter!$C$4,Kontrakter!$D$4,L153=Kontrakter!$C$5,Kontrakter!$D$5,L153=Kontrakter!$C$6,Kontrakter!$D$6,L153=Kontrakter!$C$7,Kontrakter!$D$7,L153=Kontrakter!$C$8,Kontrakter!$D$8,L153=Kontrakter!$C$9,Kontrakter!$D$9,L153=Kontrakter!$C$10,Kontrakter!$D$10,L153=Kontrakter!$C$11,Kontrakter!$D$11)</f>
        <v>95823000</v>
      </c>
      <c r="N153" s="47" t="str" cm="1">
        <f t="array" ref="N153">_xlfn.IFS(L153=Kontrakter!$C$3,Kontrakter!$E$3,L153=Kontrakter!$C$2,Kontrakter!$E$2,L153=Kontrakter!$C$4,Kontrakter!$E$4,L153=Kontrakter!$C$5,Kontrakter!$E$5,L153=Kontrakter!$C$6,Kontrakter!$E$6,L153=Kontrakter!$C$7,Kontrakter!$E$7,L153=Kontrakter!$C$8,Kontrakter!$E$8,L153=Kontrakter!$C$9,Kontrakter!$E$9,L153=Kontrakter!$C$10,Kontrakter!$E$10,L153=Kontrakter!$C$11,Kontrakter!$E$11)</f>
        <v>tilsyn@elvia.no</v>
      </c>
    </row>
    <row r="154" spans="1:14" s="42" customFormat="1" x14ac:dyDescent="0.3">
      <c r="A154" s="43">
        <v>306</v>
      </c>
      <c r="B154" s="42" t="s">
        <v>10</v>
      </c>
      <c r="C154" s="42" t="s">
        <v>178</v>
      </c>
      <c r="D154" s="42" t="s">
        <v>12</v>
      </c>
      <c r="E154" s="42" t="s">
        <v>18</v>
      </c>
      <c r="F154" s="44" t="s">
        <v>1403</v>
      </c>
      <c r="G154" s="42" t="s">
        <v>10</v>
      </c>
      <c r="H154" s="45" t="s">
        <v>1363</v>
      </c>
      <c r="I154" s="46">
        <v>1</v>
      </c>
      <c r="J154" s="46" t="s">
        <v>10</v>
      </c>
      <c r="K154" s="46" t="s">
        <v>18</v>
      </c>
      <c r="L154" s="45" t="str" cm="1">
        <f t="array" ref="L154">_xlfn.IFS(H154=Kontrakter!$B$3,Kontrakter!$C$3,H154=Kontrakter!$B$2,Kontrakter!$C$2,H154=Kontrakter!$B$4,Kontrakter!$C$4,H154=Kontrakter!$B$5,Kontrakter!$C$5,H154=Kontrakter!$B$6,Kontrakter!$C$6,H154=Kontrakter!$B$7,Kontrakter!$C$7,H154=Kontrakter!$B$8,Kontrakter!$C$8,H154=Kontrakter!$B$9,Kontrakter!$C$9,H154=Kontrakter!$B$10,Kontrakter!$C$10,H154=Kontrakter!$B$11,Kontrakter!$C$11)</f>
        <v>Rejlers Elsikkerhet AS</v>
      </c>
      <c r="M154" s="45" cm="1">
        <f t="array" ref="M154">_xlfn.IFS(L154=Kontrakter!$C$3,Kontrakter!$D$3,L154=Kontrakter!$C$2,Kontrakter!$D$2,L154=Kontrakter!$C$4,Kontrakter!$D$4,L154=Kontrakter!$C$5,Kontrakter!$D$5,L154=Kontrakter!$C$6,Kontrakter!$D$6,L154=Kontrakter!$C$7,Kontrakter!$D$7,L154=Kontrakter!$C$8,Kontrakter!$D$8,L154=Kontrakter!$C$9,Kontrakter!$D$9,L154=Kontrakter!$C$10,Kontrakter!$D$10,L154=Kontrakter!$C$11,Kontrakter!$D$11)</f>
        <v>95823000</v>
      </c>
      <c r="N154" s="47" t="str" cm="1">
        <f t="array" ref="N154">_xlfn.IFS(L154=Kontrakter!$C$3,Kontrakter!$E$3,L154=Kontrakter!$C$2,Kontrakter!$E$2,L154=Kontrakter!$C$4,Kontrakter!$E$4,L154=Kontrakter!$C$5,Kontrakter!$E$5,L154=Kontrakter!$C$6,Kontrakter!$E$6,L154=Kontrakter!$C$7,Kontrakter!$E$7,L154=Kontrakter!$C$8,Kontrakter!$E$8,L154=Kontrakter!$C$9,Kontrakter!$E$9,L154=Kontrakter!$C$10,Kontrakter!$E$10,L154=Kontrakter!$C$11,Kontrakter!$E$11)</f>
        <v>tilsyn@elvia.no</v>
      </c>
    </row>
    <row r="155" spans="1:14" s="42" customFormat="1" x14ac:dyDescent="0.3">
      <c r="A155" s="43">
        <v>307</v>
      </c>
      <c r="B155" s="42" t="s">
        <v>10</v>
      </c>
      <c r="C155" s="42" t="s">
        <v>179</v>
      </c>
      <c r="D155" s="42" t="s">
        <v>12</v>
      </c>
      <c r="E155" s="42" t="s">
        <v>18</v>
      </c>
      <c r="F155" s="44" t="s">
        <v>1403</v>
      </c>
      <c r="G155" s="42" t="s">
        <v>10</v>
      </c>
      <c r="H155" s="45" t="s">
        <v>1363</v>
      </c>
      <c r="I155" s="46">
        <v>1</v>
      </c>
      <c r="J155" s="46" t="s">
        <v>10</v>
      </c>
      <c r="K155" s="46" t="s">
        <v>18</v>
      </c>
      <c r="L155" s="45" t="str" cm="1">
        <f t="array" ref="L155">_xlfn.IFS(H155=Kontrakter!$B$3,Kontrakter!$C$3,H155=Kontrakter!$B$2,Kontrakter!$C$2,H155=Kontrakter!$B$4,Kontrakter!$C$4,H155=Kontrakter!$B$5,Kontrakter!$C$5,H155=Kontrakter!$B$6,Kontrakter!$C$6,H155=Kontrakter!$B$7,Kontrakter!$C$7,H155=Kontrakter!$B$8,Kontrakter!$C$8,H155=Kontrakter!$B$9,Kontrakter!$C$9,H155=Kontrakter!$B$10,Kontrakter!$C$10,H155=Kontrakter!$B$11,Kontrakter!$C$11)</f>
        <v>Rejlers Elsikkerhet AS</v>
      </c>
      <c r="M155" s="45" cm="1">
        <f t="array" ref="M155">_xlfn.IFS(L155=Kontrakter!$C$3,Kontrakter!$D$3,L155=Kontrakter!$C$2,Kontrakter!$D$2,L155=Kontrakter!$C$4,Kontrakter!$D$4,L155=Kontrakter!$C$5,Kontrakter!$D$5,L155=Kontrakter!$C$6,Kontrakter!$D$6,L155=Kontrakter!$C$7,Kontrakter!$D$7,L155=Kontrakter!$C$8,Kontrakter!$D$8,L155=Kontrakter!$C$9,Kontrakter!$D$9,L155=Kontrakter!$C$10,Kontrakter!$D$10,L155=Kontrakter!$C$11,Kontrakter!$D$11)</f>
        <v>95823000</v>
      </c>
      <c r="N155" s="47" t="str" cm="1">
        <f t="array" ref="N155">_xlfn.IFS(L155=Kontrakter!$C$3,Kontrakter!$E$3,L155=Kontrakter!$C$2,Kontrakter!$E$2,L155=Kontrakter!$C$4,Kontrakter!$E$4,L155=Kontrakter!$C$5,Kontrakter!$E$5,L155=Kontrakter!$C$6,Kontrakter!$E$6,L155=Kontrakter!$C$7,Kontrakter!$E$7,L155=Kontrakter!$C$8,Kontrakter!$E$8,L155=Kontrakter!$C$9,Kontrakter!$E$9,L155=Kontrakter!$C$10,Kontrakter!$E$10,L155=Kontrakter!$C$11,Kontrakter!$E$11)</f>
        <v>tilsyn@elvia.no</v>
      </c>
    </row>
    <row r="156" spans="1:14" s="42" customFormat="1" x14ac:dyDescent="0.3">
      <c r="A156" s="43">
        <v>308</v>
      </c>
      <c r="B156" s="42" t="s">
        <v>10</v>
      </c>
      <c r="C156" s="42" t="s">
        <v>180</v>
      </c>
      <c r="D156" s="42" t="s">
        <v>12</v>
      </c>
      <c r="E156" s="42" t="s">
        <v>18</v>
      </c>
      <c r="F156" s="44" t="s">
        <v>1403</v>
      </c>
      <c r="G156" s="42" t="s">
        <v>10</v>
      </c>
      <c r="H156" s="45" t="s">
        <v>1363</v>
      </c>
      <c r="I156" s="46">
        <v>1</v>
      </c>
      <c r="J156" s="46" t="s">
        <v>10</v>
      </c>
      <c r="K156" s="46" t="s">
        <v>18</v>
      </c>
      <c r="L156" s="45" t="str" cm="1">
        <f t="array" ref="L156">_xlfn.IFS(H156=Kontrakter!$B$3,Kontrakter!$C$3,H156=Kontrakter!$B$2,Kontrakter!$C$2,H156=Kontrakter!$B$4,Kontrakter!$C$4,H156=Kontrakter!$B$5,Kontrakter!$C$5,H156=Kontrakter!$B$6,Kontrakter!$C$6,H156=Kontrakter!$B$7,Kontrakter!$C$7,H156=Kontrakter!$B$8,Kontrakter!$C$8,H156=Kontrakter!$B$9,Kontrakter!$C$9,H156=Kontrakter!$B$10,Kontrakter!$C$10,H156=Kontrakter!$B$11,Kontrakter!$C$11)</f>
        <v>Rejlers Elsikkerhet AS</v>
      </c>
      <c r="M156" s="45" cm="1">
        <f t="array" ref="M156">_xlfn.IFS(L156=Kontrakter!$C$3,Kontrakter!$D$3,L156=Kontrakter!$C$2,Kontrakter!$D$2,L156=Kontrakter!$C$4,Kontrakter!$D$4,L156=Kontrakter!$C$5,Kontrakter!$D$5,L156=Kontrakter!$C$6,Kontrakter!$D$6,L156=Kontrakter!$C$7,Kontrakter!$D$7,L156=Kontrakter!$C$8,Kontrakter!$D$8,L156=Kontrakter!$C$9,Kontrakter!$D$9,L156=Kontrakter!$C$10,Kontrakter!$D$10,L156=Kontrakter!$C$11,Kontrakter!$D$11)</f>
        <v>95823000</v>
      </c>
      <c r="N156" s="47" t="str" cm="1">
        <f t="array" ref="N156">_xlfn.IFS(L156=Kontrakter!$C$3,Kontrakter!$E$3,L156=Kontrakter!$C$2,Kontrakter!$E$2,L156=Kontrakter!$C$4,Kontrakter!$E$4,L156=Kontrakter!$C$5,Kontrakter!$E$5,L156=Kontrakter!$C$6,Kontrakter!$E$6,L156=Kontrakter!$C$7,Kontrakter!$E$7,L156=Kontrakter!$C$8,Kontrakter!$E$8,L156=Kontrakter!$C$9,Kontrakter!$E$9,L156=Kontrakter!$C$10,Kontrakter!$E$10,L156=Kontrakter!$C$11,Kontrakter!$E$11)</f>
        <v>tilsyn@elvia.no</v>
      </c>
    </row>
    <row r="157" spans="1:14" s="42" customFormat="1" x14ac:dyDescent="0.3">
      <c r="A157" s="43">
        <v>309</v>
      </c>
      <c r="B157" s="42" t="s">
        <v>10</v>
      </c>
      <c r="C157" s="42" t="s">
        <v>181</v>
      </c>
      <c r="D157" s="42" t="s">
        <v>12</v>
      </c>
      <c r="E157" s="42" t="s">
        <v>182</v>
      </c>
      <c r="F157" s="44" t="s">
        <v>1403</v>
      </c>
      <c r="G157" s="42" t="s">
        <v>10</v>
      </c>
      <c r="H157" s="45" t="s">
        <v>1363</v>
      </c>
      <c r="I157" s="46">
        <v>1</v>
      </c>
      <c r="J157" s="46" t="s">
        <v>10</v>
      </c>
      <c r="K157" s="46" t="s">
        <v>182</v>
      </c>
      <c r="L157" s="45" t="str" cm="1">
        <f t="array" ref="L157">_xlfn.IFS(H157=Kontrakter!$B$3,Kontrakter!$C$3,H157=Kontrakter!$B$2,Kontrakter!$C$2,H157=Kontrakter!$B$4,Kontrakter!$C$4,H157=Kontrakter!$B$5,Kontrakter!$C$5,H157=Kontrakter!$B$6,Kontrakter!$C$6,H157=Kontrakter!$B$7,Kontrakter!$C$7,H157=Kontrakter!$B$8,Kontrakter!$C$8,H157=Kontrakter!$B$9,Kontrakter!$C$9,H157=Kontrakter!$B$10,Kontrakter!$C$10,H157=Kontrakter!$B$11,Kontrakter!$C$11)</f>
        <v>Rejlers Elsikkerhet AS</v>
      </c>
      <c r="M157" s="45" cm="1">
        <f t="array" ref="M157">_xlfn.IFS(L157=Kontrakter!$C$3,Kontrakter!$D$3,L157=Kontrakter!$C$2,Kontrakter!$D$2,L157=Kontrakter!$C$4,Kontrakter!$D$4,L157=Kontrakter!$C$5,Kontrakter!$D$5,L157=Kontrakter!$C$6,Kontrakter!$D$6,L157=Kontrakter!$C$7,Kontrakter!$D$7,L157=Kontrakter!$C$8,Kontrakter!$D$8,L157=Kontrakter!$C$9,Kontrakter!$D$9,L157=Kontrakter!$C$10,Kontrakter!$D$10,L157=Kontrakter!$C$11,Kontrakter!$D$11)</f>
        <v>95823000</v>
      </c>
      <c r="N157" s="47" t="str" cm="1">
        <f t="array" ref="N157">_xlfn.IFS(L157=Kontrakter!$C$3,Kontrakter!$E$3,L157=Kontrakter!$C$2,Kontrakter!$E$2,L157=Kontrakter!$C$4,Kontrakter!$E$4,L157=Kontrakter!$C$5,Kontrakter!$E$5,L157=Kontrakter!$C$6,Kontrakter!$E$6,L157=Kontrakter!$C$7,Kontrakter!$E$7,L157=Kontrakter!$C$8,Kontrakter!$E$8,L157=Kontrakter!$C$9,Kontrakter!$E$9,L157=Kontrakter!$C$10,Kontrakter!$E$10,L157=Kontrakter!$C$11,Kontrakter!$E$11)</f>
        <v>tilsyn@elvia.no</v>
      </c>
    </row>
    <row r="158" spans="1:14" s="42" customFormat="1" x14ac:dyDescent="0.3">
      <c r="A158" s="43">
        <v>311</v>
      </c>
      <c r="B158" s="42" t="s">
        <v>10</v>
      </c>
      <c r="C158" s="42" t="s">
        <v>183</v>
      </c>
      <c r="D158" s="42" t="s">
        <v>12</v>
      </c>
      <c r="E158" s="42" t="s">
        <v>128</v>
      </c>
      <c r="F158" s="44" t="s">
        <v>1403</v>
      </c>
      <c r="G158" s="42" t="s">
        <v>10</v>
      </c>
      <c r="H158" s="45" t="s">
        <v>1363</v>
      </c>
      <c r="I158" s="46">
        <v>1</v>
      </c>
      <c r="J158" s="46" t="s">
        <v>10</v>
      </c>
      <c r="K158" s="46" t="s">
        <v>128</v>
      </c>
      <c r="L158" s="45" t="str" cm="1">
        <f t="array" ref="L158">_xlfn.IFS(H158=Kontrakter!$B$3,Kontrakter!$C$3,H158=Kontrakter!$B$2,Kontrakter!$C$2,H158=Kontrakter!$B$4,Kontrakter!$C$4,H158=Kontrakter!$B$5,Kontrakter!$C$5,H158=Kontrakter!$B$6,Kontrakter!$C$6,H158=Kontrakter!$B$7,Kontrakter!$C$7,H158=Kontrakter!$B$8,Kontrakter!$C$8,H158=Kontrakter!$B$9,Kontrakter!$C$9,H158=Kontrakter!$B$10,Kontrakter!$C$10,H158=Kontrakter!$B$11,Kontrakter!$C$11)</f>
        <v>Rejlers Elsikkerhet AS</v>
      </c>
      <c r="M158" s="45" cm="1">
        <f t="array" ref="M158">_xlfn.IFS(L158=Kontrakter!$C$3,Kontrakter!$D$3,L158=Kontrakter!$C$2,Kontrakter!$D$2,L158=Kontrakter!$C$4,Kontrakter!$D$4,L158=Kontrakter!$C$5,Kontrakter!$D$5,L158=Kontrakter!$C$6,Kontrakter!$D$6,L158=Kontrakter!$C$7,Kontrakter!$D$7,L158=Kontrakter!$C$8,Kontrakter!$D$8,L158=Kontrakter!$C$9,Kontrakter!$D$9,L158=Kontrakter!$C$10,Kontrakter!$D$10,L158=Kontrakter!$C$11,Kontrakter!$D$11)</f>
        <v>95823000</v>
      </c>
      <c r="N158" s="47" t="str" cm="1">
        <f t="array" ref="N158">_xlfn.IFS(L158=Kontrakter!$C$3,Kontrakter!$E$3,L158=Kontrakter!$C$2,Kontrakter!$E$2,L158=Kontrakter!$C$4,Kontrakter!$E$4,L158=Kontrakter!$C$5,Kontrakter!$E$5,L158=Kontrakter!$C$6,Kontrakter!$E$6,L158=Kontrakter!$C$7,Kontrakter!$E$7,L158=Kontrakter!$C$8,Kontrakter!$E$8,L158=Kontrakter!$C$9,Kontrakter!$E$9,L158=Kontrakter!$C$10,Kontrakter!$E$10,L158=Kontrakter!$C$11,Kontrakter!$E$11)</f>
        <v>tilsyn@elvia.no</v>
      </c>
    </row>
    <row r="159" spans="1:14" s="42" customFormat="1" x14ac:dyDescent="0.3">
      <c r="A159" s="43">
        <v>314</v>
      </c>
      <c r="B159" s="42" t="s">
        <v>10</v>
      </c>
      <c r="C159" s="42" t="s">
        <v>184</v>
      </c>
      <c r="D159" s="42" t="s">
        <v>12</v>
      </c>
      <c r="E159" s="42" t="s">
        <v>185</v>
      </c>
      <c r="F159" s="44" t="s">
        <v>1403</v>
      </c>
      <c r="G159" s="42" t="s">
        <v>10</v>
      </c>
      <c r="H159" s="45" t="s">
        <v>1364</v>
      </c>
      <c r="I159" s="46">
        <v>2</v>
      </c>
      <c r="J159" s="46" t="s">
        <v>10</v>
      </c>
      <c r="K159" s="46" t="s">
        <v>185</v>
      </c>
      <c r="L159" s="45" t="str" cm="1">
        <f t="array" ref="L159">_xlfn.IFS(H159=Kontrakter!$B$3,Kontrakter!$C$3,H159=Kontrakter!$B$2,Kontrakter!$C$2,H159=Kontrakter!$B$4,Kontrakter!$C$4,H159=Kontrakter!$B$5,Kontrakter!$C$5,H159=Kontrakter!$B$6,Kontrakter!$C$6,H159=Kontrakter!$B$7,Kontrakter!$C$7,H159=Kontrakter!$B$8,Kontrakter!$C$8,H159=Kontrakter!$B$9,Kontrakter!$C$9,H159=Kontrakter!$B$10,Kontrakter!$C$10,H159=Kontrakter!$B$11,Kontrakter!$C$11)</f>
        <v>Omexom Elsikkerhet AS</v>
      </c>
      <c r="M159" s="45" cm="1">
        <f t="array" ref="M159">_xlfn.IFS(L159=Kontrakter!$C$3,Kontrakter!$D$3,L159=Kontrakter!$C$2,Kontrakter!$D$2,L159=Kontrakter!$C$4,Kontrakter!$D$4,L159=Kontrakter!$C$5,Kontrakter!$D$5,L159=Kontrakter!$C$6,Kontrakter!$D$6,L159=Kontrakter!$C$7,Kontrakter!$D$7,L159=Kontrakter!$C$8,Kontrakter!$D$8,L159=Kontrakter!$C$9,Kontrakter!$D$9,L159=Kontrakter!$C$10,Kontrakter!$D$10,L159=Kontrakter!$C$11,Kontrakter!$D$11)</f>
        <v>23128800</v>
      </c>
      <c r="N159" s="47" t="str" cm="1">
        <f t="array" ref="N159">_xlfn.IFS(L159=Kontrakter!$C$3,Kontrakter!$E$3,L159=Kontrakter!$C$2,Kontrakter!$E$2,L159=Kontrakter!$C$4,Kontrakter!$E$4,L159=Kontrakter!$C$5,Kontrakter!$E$5,L159=Kontrakter!$C$6,Kontrakter!$E$6,L159=Kontrakter!$C$7,Kontrakter!$E$7,L159=Kontrakter!$C$8,Kontrakter!$E$8,L159=Kontrakter!$C$9,Kontrakter!$E$9,L159=Kontrakter!$C$10,Kontrakter!$E$10,L159=Kontrakter!$C$11,Kontrakter!$E$11)</f>
        <v>tilsyn@elvia.no</v>
      </c>
    </row>
    <row r="160" spans="1:14" s="42" customFormat="1" x14ac:dyDescent="0.3">
      <c r="A160" s="43">
        <v>315</v>
      </c>
      <c r="B160" s="42" t="s">
        <v>10</v>
      </c>
      <c r="C160" s="42" t="s">
        <v>186</v>
      </c>
      <c r="D160" s="42" t="s">
        <v>12</v>
      </c>
      <c r="E160" s="42" t="s">
        <v>185</v>
      </c>
      <c r="F160" s="44" t="s">
        <v>1403</v>
      </c>
      <c r="G160" s="42" t="s">
        <v>10</v>
      </c>
      <c r="H160" s="45" t="s">
        <v>1364</v>
      </c>
      <c r="I160" s="46">
        <v>2</v>
      </c>
      <c r="J160" s="46" t="s">
        <v>10</v>
      </c>
      <c r="K160" s="46" t="s">
        <v>185</v>
      </c>
      <c r="L160" s="45" t="str" cm="1">
        <f t="array" ref="L160">_xlfn.IFS(H160=Kontrakter!$B$3,Kontrakter!$C$3,H160=Kontrakter!$B$2,Kontrakter!$C$2,H160=Kontrakter!$B$4,Kontrakter!$C$4,H160=Kontrakter!$B$5,Kontrakter!$C$5,H160=Kontrakter!$B$6,Kontrakter!$C$6,H160=Kontrakter!$B$7,Kontrakter!$C$7,H160=Kontrakter!$B$8,Kontrakter!$C$8,H160=Kontrakter!$B$9,Kontrakter!$C$9,H160=Kontrakter!$B$10,Kontrakter!$C$10,H160=Kontrakter!$B$11,Kontrakter!$C$11)</f>
        <v>Omexom Elsikkerhet AS</v>
      </c>
      <c r="M160" s="45" cm="1">
        <f t="array" ref="M160">_xlfn.IFS(L160=Kontrakter!$C$3,Kontrakter!$D$3,L160=Kontrakter!$C$2,Kontrakter!$D$2,L160=Kontrakter!$C$4,Kontrakter!$D$4,L160=Kontrakter!$C$5,Kontrakter!$D$5,L160=Kontrakter!$C$6,Kontrakter!$D$6,L160=Kontrakter!$C$7,Kontrakter!$D$7,L160=Kontrakter!$C$8,Kontrakter!$D$8,L160=Kontrakter!$C$9,Kontrakter!$D$9,L160=Kontrakter!$C$10,Kontrakter!$D$10,L160=Kontrakter!$C$11,Kontrakter!$D$11)</f>
        <v>23128800</v>
      </c>
      <c r="N160" s="47" t="str" cm="1">
        <f t="array" ref="N160">_xlfn.IFS(L160=Kontrakter!$C$3,Kontrakter!$E$3,L160=Kontrakter!$C$2,Kontrakter!$E$2,L160=Kontrakter!$C$4,Kontrakter!$E$4,L160=Kontrakter!$C$5,Kontrakter!$E$5,L160=Kontrakter!$C$6,Kontrakter!$E$6,L160=Kontrakter!$C$7,Kontrakter!$E$7,L160=Kontrakter!$C$8,Kontrakter!$E$8,L160=Kontrakter!$C$9,Kontrakter!$E$9,L160=Kontrakter!$C$10,Kontrakter!$E$10,L160=Kontrakter!$C$11,Kontrakter!$E$11)</f>
        <v>tilsyn@elvia.no</v>
      </c>
    </row>
    <row r="161" spans="1:14" s="42" customFormat="1" x14ac:dyDescent="0.3">
      <c r="A161" s="43">
        <v>316</v>
      </c>
      <c r="B161" s="42" t="s">
        <v>10</v>
      </c>
      <c r="C161" s="42" t="s">
        <v>187</v>
      </c>
      <c r="D161" s="42" t="s">
        <v>12</v>
      </c>
      <c r="E161" s="42" t="s">
        <v>185</v>
      </c>
      <c r="F161" s="44" t="s">
        <v>1403</v>
      </c>
      <c r="G161" s="42" t="s">
        <v>10</v>
      </c>
      <c r="H161" s="45" t="s">
        <v>1364</v>
      </c>
      <c r="I161" s="46">
        <v>2</v>
      </c>
      <c r="J161" s="46" t="s">
        <v>10</v>
      </c>
      <c r="K161" s="46" t="s">
        <v>185</v>
      </c>
      <c r="L161" s="45" t="str" cm="1">
        <f t="array" ref="L161">_xlfn.IFS(H161=Kontrakter!$B$3,Kontrakter!$C$3,H161=Kontrakter!$B$2,Kontrakter!$C$2,H161=Kontrakter!$B$4,Kontrakter!$C$4,H161=Kontrakter!$B$5,Kontrakter!$C$5,H161=Kontrakter!$B$6,Kontrakter!$C$6,H161=Kontrakter!$B$7,Kontrakter!$C$7,H161=Kontrakter!$B$8,Kontrakter!$C$8,H161=Kontrakter!$B$9,Kontrakter!$C$9,H161=Kontrakter!$B$10,Kontrakter!$C$10,H161=Kontrakter!$B$11,Kontrakter!$C$11)</f>
        <v>Omexom Elsikkerhet AS</v>
      </c>
      <c r="M161" s="45" cm="1">
        <f t="array" ref="M161">_xlfn.IFS(L161=Kontrakter!$C$3,Kontrakter!$D$3,L161=Kontrakter!$C$2,Kontrakter!$D$2,L161=Kontrakter!$C$4,Kontrakter!$D$4,L161=Kontrakter!$C$5,Kontrakter!$D$5,L161=Kontrakter!$C$6,Kontrakter!$D$6,L161=Kontrakter!$C$7,Kontrakter!$D$7,L161=Kontrakter!$C$8,Kontrakter!$D$8,L161=Kontrakter!$C$9,Kontrakter!$D$9,L161=Kontrakter!$C$10,Kontrakter!$D$10,L161=Kontrakter!$C$11,Kontrakter!$D$11)</f>
        <v>23128800</v>
      </c>
      <c r="N161" s="47" t="str" cm="1">
        <f t="array" ref="N161">_xlfn.IFS(L161=Kontrakter!$C$3,Kontrakter!$E$3,L161=Kontrakter!$C$2,Kontrakter!$E$2,L161=Kontrakter!$C$4,Kontrakter!$E$4,L161=Kontrakter!$C$5,Kontrakter!$E$5,L161=Kontrakter!$C$6,Kontrakter!$E$6,L161=Kontrakter!$C$7,Kontrakter!$E$7,L161=Kontrakter!$C$8,Kontrakter!$E$8,L161=Kontrakter!$C$9,Kontrakter!$E$9,L161=Kontrakter!$C$10,Kontrakter!$E$10,L161=Kontrakter!$C$11,Kontrakter!$E$11)</f>
        <v>tilsyn@elvia.no</v>
      </c>
    </row>
    <row r="162" spans="1:14" s="42" customFormat="1" x14ac:dyDescent="0.3">
      <c r="A162" s="43">
        <v>317</v>
      </c>
      <c r="B162" s="42" t="s">
        <v>10</v>
      </c>
      <c r="C162" s="42" t="s">
        <v>188</v>
      </c>
      <c r="D162" s="42" t="s">
        <v>12</v>
      </c>
      <c r="E162" s="42" t="s">
        <v>185</v>
      </c>
      <c r="F162" s="44" t="s">
        <v>1403</v>
      </c>
      <c r="G162" s="42" t="s">
        <v>10</v>
      </c>
      <c r="H162" s="45" t="s">
        <v>1364</v>
      </c>
      <c r="I162" s="46">
        <v>2</v>
      </c>
      <c r="J162" s="46" t="s">
        <v>10</v>
      </c>
      <c r="K162" s="46" t="s">
        <v>185</v>
      </c>
      <c r="L162" s="45" t="str" cm="1">
        <f t="array" ref="L162">_xlfn.IFS(H162=Kontrakter!$B$3,Kontrakter!$C$3,H162=Kontrakter!$B$2,Kontrakter!$C$2,H162=Kontrakter!$B$4,Kontrakter!$C$4,H162=Kontrakter!$B$5,Kontrakter!$C$5,H162=Kontrakter!$B$6,Kontrakter!$C$6,H162=Kontrakter!$B$7,Kontrakter!$C$7,H162=Kontrakter!$B$8,Kontrakter!$C$8,H162=Kontrakter!$B$9,Kontrakter!$C$9,H162=Kontrakter!$B$10,Kontrakter!$C$10,H162=Kontrakter!$B$11,Kontrakter!$C$11)</f>
        <v>Omexom Elsikkerhet AS</v>
      </c>
      <c r="M162" s="45" cm="1">
        <f t="array" ref="M162">_xlfn.IFS(L162=Kontrakter!$C$3,Kontrakter!$D$3,L162=Kontrakter!$C$2,Kontrakter!$D$2,L162=Kontrakter!$C$4,Kontrakter!$D$4,L162=Kontrakter!$C$5,Kontrakter!$D$5,L162=Kontrakter!$C$6,Kontrakter!$D$6,L162=Kontrakter!$C$7,Kontrakter!$D$7,L162=Kontrakter!$C$8,Kontrakter!$D$8,L162=Kontrakter!$C$9,Kontrakter!$D$9,L162=Kontrakter!$C$10,Kontrakter!$D$10,L162=Kontrakter!$C$11,Kontrakter!$D$11)</f>
        <v>23128800</v>
      </c>
      <c r="N162" s="47" t="str" cm="1">
        <f t="array" ref="N162">_xlfn.IFS(L162=Kontrakter!$C$3,Kontrakter!$E$3,L162=Kontrakter!$C$2,Kontrakter!$E$2,L162=Kontrakter!$C$4,Kontrakter!$E$4,L162=Kontrakter!$C$5,Kontrakter!$E$5,L162=Kontrakter!$C$6,Kontrakter!$E$6,L162=Kontrakter!$C$7,Kontrakter!$E$7,L162=Kontrakter!$C$8,Kontrakter!$E$8,L162=Kontrakter!$C$9,Kontrakter!$E$9,L162=Kontrakter!$C$10,Kontrakter!$E$10,L162=Kontrakter!$C$11,Kontrakter!$E$11)</f>
        <v>tilsyn@elvia.no</v>
      </c>
    </row>
    <row r="163" spans="1:14" s="42" customFormat="1" x14ac:dyDescent="0.3">
      <c r="A163" s="43">
        <v>318</v>
      </c>
      <c r="B163" s="42" t="s">
        <v>10</v>
      </c>
      <c r="C163" s="42" t="s">
        <v>189</v>
      </c>
      <c r="D163" s="42" t="s">
        <v>12</v>
      </c>
      <c r="E163" s="42" t="s">
        <v>185</v>
      </c>
      <c r="F163" s="44" t="s">
        <v>1403</v>
      </c>
      <c r="G163" s="42" t="s">
        <v>10</v>
      </c>
      <c r="H163" s="45" t="s">
        <v>1364</v>
      </c>
      <c r="I163" s="46">
        <v>2</v>
      </c>
      <c r="J163" s="46" t="s">
        <v>10</v>
      </c>
      <c r="K163" s="46" t="s">
        <v>185</v>
      </c>
      <c r="L163" s="45" t="str" cm="1">
        <f t="array" ref="L163">_xlfn.IFS(H163=Kontrakter!$B$3,Kontrakter!$C$3,H163=Kontrakter!$B$2,Kontrakter!$C$2,H163=Kontrakter!$B$4,Kontrakter!$C$4,H163=Kontrakter!$B$5,Kontrakter!$C$5,H163=Kontrakter!$B$6,Kontrakter!$C$6,H163=Kontrakter!$B$7,Kontrakter!$C$7,H163=Kontrakter!$B$8,Kontrakter!$C$8,H163=Kontrakter!$B$9,Kontrakter!$C$9,H163=Kontrakter!$B$10,Kontrakter!$C$10,H163=Kontrakter!$B$11,Kontrakter!$C$11)</f>
        <v>Omexom Elsikkerhet AS</v>
      </c>
      <c r="M163" s="45" cm="1">
        <f t="array" ref="M163">_xlfn.IFS(L163=Kontrakter!$C$3,Kontrakter!$D$3,L163=Kontrakter!$C$2,Kontrakter!$D$2,L163=Kontrakter!$C$4,Kontrakter!$D$4,L163=Kontrakter!$C$5,Kontrakter!$D$5,L163=Kontrakter!$C$6,Kontrakter!$D$6,L163=Kontrakter!$C$7,Kontrakter!$D$7,L163=Kontrakter!$C$8,Kontrakter!$D$8,L163=Kontrakter!$C$9,Kontrakter!$D$9,L163=Kontrakter!$C$10,Kontrakter!$D$10,L163=Kontrakter!$C$11,Kontrakter!$D$11)</f>
        <v>23128800</v>
      </c>
      <c r="N163" s="47" t="str" cm="1">
        <f t="array" ref="N163">_xlfn.IFS(L163=Kontrakter!$C$3,Kontrakter!$E$3,L163=Kontrakter!$C$2,Kontrakter!$E$2,L163=Kontrakter!$C$4,Kontrakter!$E$4,L163=Kontrakter!$C$5,Kontrakter!$E$5,L163=Kontrakter!$C$6,Kontrakter!$E$6,L163=Kontrakter!$C$7,Kontrakter!$E$7,L163=Kontrakter!$C$8,Kontrakter!$E$8,L163=Kontrakter!$C$9,Kontrakter!$E$9,L163=Kontrakter!$C$10,Kontrakter!$E$10,L163=Kontrakter!$C$11,Kontrakter!$E$11)</f>
        <v>tilsyn@elvia.no</v>
      </c>
    </row>
    <row r="164" spans="1:14" s="42" customFormat="1" x14ac:dyDescent="0.3">
      <c r="A164" s="43">
        <v>319</v>
      </c>
      <c r="B164" s="42" t="s">
        <v>10</v>
      </c>
      <c r="C164" s="42" t="s">
        <v>191</v>
      </c>
      <c r="D164" s="42" t="s">
        <v>12</v>
      </c>
      <c r="E164" s="42" t="s">
        <v>182</v>
      </c>
      <c r="F164" s="44" t="s">
        <v>1403</v>
      </c>
      <c r="G164" s="42" t="s">
        <v>10</v>
      </c>
      <c r="H164" s="45" t="s">
        <v>1363</v>
      </c>
      <c r="I164" s="46">
        <v>1</v>
      </c>
      <c r="J164" s="46" t="s">
        <v>10</v>
      </c>
      <c r="K164" s="46" t="s">
        <v>182</v>
      </c>
      <c r="L164" s="45" t="str" cm="1">
        <f t="array" ref="L164">_xlfn.IFS(H164=Kontrakter!$B$3,Kontrakter!$C$3,H164=Kontrakter!$B$2,Kontrakter!$C$2,H164=Kontrakter!$B$4,Kontrakter!$C$4,H164=Kontrakter!$B$5,Kontrakter!$C$5,H164=Kontrakter!$B$6,Kontrakter!$C$6,H164=Kontrakter!$B$7,Kontrakter!$C$7,H164=Kontrakter!$B$8,Kontrakter!$C$8,H164=Kontrakter!$B$9,Kontrakter!$C$9,H164=Kontrakter!$B$10,Kontrakter!$C$10,H164=Kontrakter!$B$11,Kontrakter!$C$11)</f>
        <v>Rejlers Elsikkerhet AS</v>
      </c>
      <c r="M164" s="45" cm="1">
        <f t="array" ref="M164">_xlfn.IFS(L164=Kontrakter!$C$3,Kontrakter!$D$3,L164=Kontrakter!$C$2,Kontrakter!$D$2,L164=Kontrakter!$C$4,Kontrakter!$D$4,L164=Kontrakter!$C$5,Kontrakter!$D$5,L164=Kontrakter!$C$6,Kontrakter!$D$6,L164=Kontrakter!$C$7,Kontrakter!$D$7,L164=Kontrakter!$C$8,Kontrakter!$D$8,L164=Kontrakter!$C$9,Kontrakter!$D$9,L164=Kontrakter!$C$10,Kontrakter!$D$10,L164=Kontrakter!$C$11,Kontrakter!$D$11)</f>
        <v>95823000</v>
      </c>
      <c r="N164" s="47" t="str" cm="1">
        <f t="array" ref="N164">_xlfn.IFS(L164=Kontrakter!$C$3,Kontrakter!$E$3,L164=Kontrakter!$C$2,Kontrakter!$E$2,L164=Kontrakter!$C$4,Kontrakter!$E$4,L164=Kontrakter!$C$5,Kontrakter!$E$5,L164=Kontrakter!$C$6,Kontrakter!$E$6,L164=Kontrakter!$C$7,Kontrakter!$E$7,L164=Kontrakter!$C$8,Kontrakter!$E$8,L164=Kontrakter!$C$9,Kontrakter!$E$9,L164=Kontrakter!$C$10,Kontrakter!$E$10,L164=Kontrakter!$C$11,Kontrakter!$E$11)</f>
        <v>tilsyn@elvia.no</v>
      </c>
    </row>
    <row r="165" spans="1:14" s="42" customFormat="1" x14ac:dyDescent="0.3">
      <c r="A165" s="43">
        <v>323</v>
      </c>
      <c r="B165" s="42" t="s">
        <v>10</v>
      </c>
      <c r="C165" s="42" t="s">
        <v>192</v>
      </c>
      <c r="D165" s="42" t="s">
        <v>12</v>
      </c>
      <c r="E165" s="42" t="s">
        <v>18</v>
      </c>
      <c r="F165" s="44" t="s">
        <v>1403</v>
      </c>
      <c r="G165" s="42" t="s">
        <v>10</v>
      </c>
      <c r="H165" s="45" t="s">
        <v>1363</v>
      </c>
      <c r="I165" s="46">
        <v>1</v>
      </c>
      <c r="J165" s="46" t="s">
        <v>10</v>
      </c>
      <c r="K165" s="46" t="s">
        <v>18</v>
      </c>
      <c r="L165" s="45" t="str" cm="1">
        <f t="array" ref="L165">_xlfn.IFS(H165=Kontrakter!$B$3,Kontrakter!$C$3,H165=Kontrakter!$B$2,Kontrakter!$C$2,H165=Kontrakter!$B$4,Kontrakter!$C$4,H165=Kontrakter!$B$5,Kontrakter!$C$5,H165=Kontrakter!$B$6,Kontrakter!$C$6,H165=Kontrakter!$B$7,Kontrakter!$C$7,H165=Kontrakter!$B$8,Kontrakter!$C$8,H165=Kontrakter!$B$9,Kontrakter!$C$9,H165=Kontrakter!$B$10,Kontrakter!$C$10,H165=Kontrakter!$B$11,Kontrakter!$C$11)</f>
        <v>Rejlers Elsikkerhet AS</v>
      </c>
      <c r="M165" s="45" cm="1">
        <f t="array" ref="M165">_xlfn.IFS(L165=Kontrakter!$C$3,Kontrakter!$D$3,L165=Kontrakter!$C$2,Kontrakter!$D$2,L165=Kontrakter!$C$4,Kontrakter!$D$4,L165=Kontrakter!$C$5,Kontrakter!$D$5,L165=Kontrakter!$C$6,Kontrakter!$D$6,L165=Kontrakter!$C$7,Kontrakter!$D$7,L165=Kontrakter!$C$8,Kontrakter!$D$8,L165=Kontrakter!$C$9,Kontrakter!$D$9,L165=Kontrakter!$C$10,Kontrakter!$D$10,L165=Kontrakter!$C$11,Kontrakter!$D$11)</f>
        <v>95823000</v>
      </c>
      <c r="N165" s="47" t="str" cm="1">
        <f t="array" ref="N165">_xlfn.IFS(L165=Kontrakter!$C$3,Kontrakter!$E$3,L165=Kontrakter!$C$2,Kontrakter!$E$2,L165=Kontrakter!$C$4,Kontrakter!$E$4,L165=Kontrakter!$C$5,Kontrakter!$E$5,L165=Kontrakter!$C$6,Kontrakter!$E$6,L165=Kontrakter!$C$7,Kontrakter!$E$7,L165=Kontrakter!$C$8,Kontrakter!$E$8,L165=Kontrakter!$C$9,Kontrakter!$E$9,L165=Kontrakter!$C$10,Kontrakter!$E$10,L165=Kontrakter!$C$11,Kontrakter!$E$11)</f>
        <v>tilsyn@elvia.no</v>
      </c>
    </row>
    <row r="166" spans="1:14" s="42" customFormat="1" x14ac:dyDescent="0.3">
      <c r="A166" s="43">
        <v>330</v>
      </c>
      <c r="B166" s="42" t="s">
        <v>10</v>
      </c>
      <c r="C166" s="42" t="s">
        <v>193</v>
      </c>
      <c r="D166" s="42" t="s">
        <v>12</v>
      </c>
      <c r="E166" s="42" t="s">
        <v>18</v>
      </c>
      <c r="F166" s="44" t="s">
        <v>1403</v>
      </c>
      <c r="G166" s="42" t="s">
        <v>10</v>
      </c>
      <c r="H166" s="45" t="s">
        <v>1363</v>
      </c>
      <c r="I166" s="46">
        <v>1</v>
      </c>
      <c r="J166" s="46" t="s">
        <v>10</v>
      </c>
      <c r="K166" s="46" t="s">
        <v>18</v>
      </c>
      <c r="L166" s="45" t="str" cm="1">
        <f t="array" ref="L166">_xlfn.IFS(H166=Kontrakter!$B$3,Kontrakter!$C$3,H166=Kontrakter!$B$2,Kontrakter!$C$2,H166=Kontrakter!$B$4,Kontrakter!$C$4,H166=Kontrakter!$B$5,Kontrakter!$C$5,H166=Kontrakter!$B$6,Kontrakter!$C$6,H166=Kontrakter!$B$7,Kontrakter!$C$7,H166=Kontrakter!$B$8,Kontrakter!$C$8,H166=Kontrakter!$B$9,Kontrakter!$C$9,H166=Kontrakter!$B$10,Kontrakter!$C$10,H166=Kontrakter!$B$11,Kontrakter!$C$11)</f>
        <v>Rejlers Elsikkerhet AS</v>
      </c>
      <c r="M166" s="45" cm="1">
        <f t="array" ref="M166">_xlfn.IFS(L166=Kontrakter!$C$3,Kontrakter!$D$3,L166=Kontrakter!$C$2,Kontrakter!$D$2,L166=Kontrakter!$C$4,Kontrakter!$D$4,L166=Kontrakter!$C$5,Kontrakter!$D$5,L166=Kontrakter!$C$6,Kontrakter!$D$6,L166=Kontrakter!$C$7,Kontrakter!$D$7,L166=Kontrakter!$C$8,Kontrakter!$D$8,L166=Kontrakter!$C$9,Kontrakter!$D$9,L166=Kontrakter!$C$10,Kontrakter!$D$10,L166=Kontrakter!$C$11,Kontrakter!$D$11)</f>
        <v>95823000</v>
      </c>
      <c r="N166" s="47" t="str" cm="1">
        <f t="array" ref="N166">_xlfn.IFS(L166=Kontrakter!$C$3,Kontrakter!$E$3,L166=Kontrakter!$C$2,Kontrakter!$E$2,L166=Kontrakter!$C$4,Kontrakter!$E$4,L166=Kontrakter!$C$5,Kontrakter!$E$5,L166=Kontrakter!$C$6,Kontrakter!$E$6,L166=Kontrakter!$C$7,Kontrakter!$E$7,L166=Kontrakter!$C$8,Kontrakter!$E$8,L166=Kontrakter!$C$9,Kontrakter!$E$9,L166=Kontrakter!$C$10,Kontrakter!$E$10,L166=Kontrakter!$C$11,Kontrakter!$E$11)</f>
        <v>tilsyn@elvia.no</v>
      </c>
    </row>
    <row r="167" spans="1:14" s="42" customFormat="1" x14ac:dyDescent="0.3">
      <c r="A167" s="43">
        <v>340</v>
      </c>
      <c r="B167" s="42" t="s">
        <v>10</v>
      </c>
      <c r="C167" s="42" t="s">
        <v>194</v>
      </c>
      <c r="D167" s="42" t="s">
        <v>15</v>
      </c>
      <c r="E167" s="42" t="s">
        <v>62</v>
      </c>
      <c r="F167" s="44" t="s">
        <v>1403</v>
      </c>
      <c r="G167" s="42" t="s">
        <v>10</v>
      </c>
      <c r="H167" s="45" t="s">
        <v>1363</v>
      </c>
      <c r="I167" s="46">
        <v>1</v>
      </c>
      <c r="J167" s="46" t="s">
        <v>10</v>
      </c>
      <c r="K167" s="46" t="s">
        <v>62</v>
      </c>
      <c r="L167" s="45" t="str" cm="1">
        <f t="array" ref="L167">_xlfn.IFS(H167=Kontrakter!$B$3,Kontrakter!$C$3,H167=Kontrakter!$B$2,Kontrakter!$C$2,H167=Kontrakter!$B$4,Kontrakter!$C$4,H167=Kontrakter!$B$5,Kontrakter!$C$5,H167=Kontrakter!$B$6,Kontrakter!$C$6,H167=Kontrakter!$B$7,Kontrakter!$C$7,H167=Kontrakter!$B$8,Kontrakter!$C$8,H167=Kontrakter!$B$9,Kontrakter!$C$9,H167=Kontrakter!$B$10,Kontrakter!$C$10,H167=Kontrakter!$B$11,Kontrakter!$C$11)</f>
        <v>Rejlers Elsikkerhet AS</v>
      </c>
      <c r="M167" s="45" cm="1">
        <f t="array" ref="M167">_xlfn.IFS(L167=Kontrakter!$C$3,Kontrakter!$D$3,L167=Kontrakter!$C$2,Kontrakter!$D$2,L167=Kontrakter!$C$4,Kontrakter!$D$4,L167=Kontrakter!$C$5,Kontrakter!$D$5,L167=Kontrakter!$C$6,Kontrakter!$D$6,L167=Kontrakter!$C$7,Kontrakter!$D$7,L167=Kontrakter!$C$8,Kontrakter!$D$8,L167=Kontrakter!$C$9,Kontrakter!$D$9,L167=Kontrakter!$C$10,Kontrakter!$D$10,L167=Kontrakter!$C$11,Kontrakter!$D$11)</f>
        <v>95823000</v>
      </c>
      <c r="N167" s="47" t="str" cm="1">
        <f t="array" ref="N167">_xlfn.IFS(L167=Kontrakter!$C$3,Kontrakter!$E$3,L167=Kontrakter!$C$2,Kontrakter!$E$2,L167=Kontrakter!$C$4,Kontrakter!$E$4,L167=Kontrakter!$C$5,Kontrakter!$E$5,L167=Kontrakter!$C$6,Kontrakter!$E$6,L167=Kontrakter!$C$7,Kontrakter!$E$7,L167=Kontrakter!$C$8,Kontrakter!$E$8,L167=Kontrakter!$C$9,Kontrakter!$E$9,L167=Kontrakter!$C$10,Kontrakter!$E$10,L167=Kontrakter!$C$11,Kontrakter!$E$11)</f>
        <v>tilsyn@elvia.no</v>
      </c>
    </row>
    <row r="168" spans="1:14" s="42" customFormat="1" x14ac:dyDescent="0.3">
      <c r="A168" s="43">
        <v>349</v>
      </c>
      <c r="B168" s="42" t="s">
        <v>10</v>
      </c>
      <c r="C168" s="42" t="s">
        <v>283</v>
      </c>
      <c r="D168" s="42" t="s">
        <v>16</v>
      </c>
      <c r="E168" s="42" t="s">
        <v>185</v>
      </c>
      <c r="F168" s="44" t="s">
        <v>1403</v>
      </c>
      <c r="G168" s="42" t="s">
        <v>10</v>
      </c>
      <c r="H168" s="45" t="s">
        <v>1364</v>
      </c>
      <c r="I168" s="46">
        <v>2</v>
      </c>
      <c r="J168" s="46" t="s">
        <v>10</v>
      </c>
      <c r="K168" s="46" t="s">
        <v>185</v>
      </c>
      <c r="L168" s="45" t="str" cm="1">
        <f t="array" ref="L168">_xlfn.IFS(H168=Kontrakter!$B$3,Kontrakter!$C$3,H168=Kontrakter!$B$2,Kontrakter!$C$2,H168=Kontrakter!$B$4,Kontrakter!$C$4,H168=Kontrakter!$B$5,Kontrakter!$C$5,H168=Kontrakter!$B$6,Kontrakter!$C$6,H168=Kontrakter!$B$7,Kontrakter!$C$7,H168=Kontrakter!$B$8,Kontrakter!$C$8,H168=Kontrakter!$B$9,Kontrakter!$C$9,H168=Kontrakter!$B$10,Kontrakter!$C$10,H168=Kontrakter!$B$11,Kontrakter!$C$11)</f>
        <v>Omexom Elsikkerhet AS</v>
      </c>
      <c r="M168" s="45" cm="1">
        <f t="array" ref="M168">_xlfn.IFS(L168=Kontrakter!$C$3,Kontrakter!$D$3,L168=Kontrakter!$C$2,Kontrakter!$D$2,L168=Kontrakter!$C$4,Kontrakter!$D$4,L168=Kontrakter!$C$5,Kontrakter!$D$5,L168=Kontrakter!$C$6,Kontrakter!$D$6,L168=Kontrakter!$C$7,Kontrakter!$D$7,L168=Kontrakter!$C$8,Kontrakter!$D$8,L168=Kontrakter!$C$9,Kontrakter!$D$9,L168=Kontrakter!$C$10,Kontrakter!$D$10,L168=Kontrakter!$C$11,Kontrakter!$D$11)</f>
        <v>23128800</v>
      </c>
      <c r="N168" s="47" t="str" cm="1">
        <f t="array" ref="N168">_xlfn.IFS(L168=Kontrakter!$C$3,Kontrakter!$E$3,L168=Kontrakter!$C$2,Kontrakter!$E$2,L168=Kontrakter!$C$4,Kontrakter!$E$4,L168=Kontrakter!$C$5,Kontrakter!$E$5,L168=Kontrakter!$C$6,Kontrakter!$E$6,L168=Kontrakter!$C$7,Kontrakter!$E$7,L168=Kontrakter!$C$8,Kontrakter!$E$8,L168=Kontrakter!$C$9,Kontrakter!$E$9,L168=Kontrakter!$C$10,Kontrakter!$E$10,L168=Kontrakter!$C$11,Kontrakter!$E$11)</f>
        <v>tilsyn@elvia.no</v>
      </c>
    </row>
    <row r="169" spans="1:14" s="42" customFormat="1" x14ac:dyDescent="0.3">
      <c r="A169" s="43">
        <v>350</v>
      </c>
      <c r="B169" s="42" t="s">
        <v>10</v>
      </c>
      <c r="C169" s="42" t="s">
        <v>196</v>
      </c>
      <c r="D169" s="42" t="s">
        <v>16</v>
      </c>
      <c r="E169" s="42" t="s">
        <v>18</v>
      </c>
      <c r="F169" s="44" t="s">
        <v>1403</v>
      </c>
      <c r="G169" s="42" t="s">
        <v>10</v>
      </c>
      <c r="H169" s="45" t="s">
        <v>1363</v>
      </c>
      <c r="I169" s="46">
        <v>1</v>
      </c>
      <c r="J169" s="46" t="s">
        <v>10</v>
      </c>
      <c r="K169" s="46" t="s">
        <v>18</v>
      </c>
      <c r="L169" s="45" t="str" cm="1">
        <f t="array" ref="L169">_xlfn.IFS(H169=Kontrakter!$B$3,Kontrakter!$C$3,H169=Kontrakter!$B$2,Kontrakter!$C$2,H169=Kontrakter!$B$4,Kontrakter!$C$4,H169=Kontrakter!$B$5,Kontrakter!$C$5,H169=Kontrakter!$B$6,Kontrakter!$C$6,H169=Kontrakter!$B$7,Kontrakter!$C$7,H169=Kontrakter!$B$8,Kontrakter!$C$8,H169=Kontrakter!$B$9,Kontrakter!$C$9,H169=Kontrakter!$B$10,Kontrakter!$C$10,H169=Kontrakter!$B$11,Kontrakter!$C$11)</f>
        <v>Rejlers Elsikkerhet AS</v>
      </c>
      <c r="M169" s="45" cm="1">
        <f t="array" ref="M169">_xlfn.IFS(L169=Kontrakter!$C$3,Kontrakter!$D$3,L169=Kontrakter!$C$2,Kontrakter!$D$2,L169=Kontrakter!$C$4,Kontrakter!$D$4,L169=Kontrakter!$C$5,Kontrakter!$D$5,L169=Kontrakter!$C$6,Kontrakter!$D$6,L169=Kontrakter!$C$7,Kontrakter!$D$7,L169=Kontrakter!$C$8,Kontrakter!$D$8,L169=Kontrakter!$C$9,Kontrakter!$D$9,L169=Kontrakter!$C$10,Kontrakter!$D$10,L169=Kontrakter!$C$11,Kontrakter!$D$11)</f>
        <v>95823000</v>
      </c>
      <c r="N169" s="47" t="str" cm="1">
        <f t="array" ref="N169">_xlfn.IFS(L169=Kontrakter!$C$3,Kontrakter!$E$3,L169=Kontrakter!$C$2,Kontrakter!$E$2,L169=Kontrakter!$C$4,Kontrakter!$E$4,L169=Kontrakter!$C$5,Kontrakter!$E$5,L169=Kontrakter!$C$6,Kontrakter!$E$6,L169=Kontrakter!$C$7,Kontrakter!$E$7,L169=Kontrakter!$C$8,Kontrakter!$E$8,L169=Kontrakter!$C$9,Kontrakter!$E$9,L169=Kontrakter!$C$10,Kontrakter!$E$10,L169=Kontrakter!$C$11,Kontrakter!$E$11)</f>
        <v>tilsyn@elvia.no</v>
      </c>
    </row>
    <row r="170" spans="1:14" s="42" customFormat="1" x14ac:dyDescent="0.3">
      <c r="A170" s="43">
        <v>351</v>
      </c>
      <c r="B170" s="42" t="s">
        <v>10</v>
      </c>
      <c r="C170" s="42" t="s">
        <v>197</v>
      </c>
      <c r="D170" s="42" t="s">
        <v>16</v>
      </c>
      <c r="E170" s="42" t="s">
        <v>18</v>
      </c>
      <c r="F170" s="44" t="s">
        <v>1403</v>
      </c>
      <c r="G170" s="42" t="s">
        <v>10</v>
      </c>
      <c r="H170" s="45" t="s">
        <v>1363</v>
      </c>
      <c r="I170" s="46">
        <v>1</v>
      </c>
      <c r="J170" s="46" t="s">
        <v>10</v>
      </c>
      <c r="K170" s="46" t="s">
        <v>18</v>
      </c>
      <c r="L170" s="45" t="str" cm="1">
        <f t="array" ref="L170">_xlfn.IFS(H170=Kontrakter!$B$3,Kontrakter!$C$3,H170=Kontrakter!$B$2,Kontrakter!$C$2,H170=Kontrakter!$B$4,Kontrakter!$C$4,H170=Kontrakter!$B$5,Kontrakter!$C$5,H170=Kontrakter!$B$6,Kontrakter!$C$6,H170=Kontrakter!$B$7,Kontrakter!$C$7,H170=Kontrakter!$B$8,Kontrakter!$C$8,H170=Kontrakter!$B$9,Kontrakter!$C$9,H170=Kontrakter!$B$10,Kontrakter!$C$10,H170=Kontrakter!$B$11,Kontrakter!$C$11)</f>
        <v>Rejlers Elsikkerhet AS</v>
      </c>
      <c r="M170" s="45" cm="1">
        <f t="array" ref="M170">_xlfn.IFS(L170=Kontrakter!$C$3,Kontrakter!$D$3,L170=Kontrakter!$C$2,Kontrakter!$D$2,L170=Kontrakter!$C$4,Kontrakter!$D$4,L170=Kontrakter!$C$5,Kontrakter!$D$5,L170=Kontrakter!$C$6,Kontrakter!$D$6,L170=Kontrakter!$C$7,Kontrakter!$D$7,L170=Kontrakter!$C$8,Kontrakter!$D$8,L170=Kontrakter!$C$9,Kontrakter!$D$9,L170=Kontrakter!$C$10,Kontrakter!$D$10,L170=Kontrakter!$C$11,Kontrakter!$D$11)</f>
        <v>95823000</v>
      </c>
      <c r="N170" s="47" t="str" cm="1">
        <f t="array" ref="N170">_xlfn.IFS(L170=Kontrakter!$C$3,Kontrakter!$E$3,L170=Kontrakter!$C$2,Kontrakter!$E$2,L170=Kontrakter!$C$4,Kontrakter!$E$4,L170=Kontrakter!$C$5,Kontrakter!$E$5,L170=Kontrakter!$C$6,Kontrakter!$E$6,L170=Kontrakter!$C$7,Kontrakter!$E$7,L170=Kontrakter!$C$8,Kontrakter!$E$8,L170=Kontrakter!$C$9,Kontrakter!$E$9,L170=Kontrakter!$C$10,Kontrakter!$E$10,L170=Kontrakter!$C$11,Kontrakter!$E$11)</f>
        <v>tilsyn@elvia.no</v>
      </c>
    </row>
    <row r="171" spans="1:14" s="42" customFormat="1" x14ac:dyDescent="0.3">
      <c r="A171" s="43">
        <v>352</v>
      </c>
      <c r="B171" s="42" t="s">
        <v>10</v>
      </c>
      <c r="C171" s="42" t="s">
        <v>198</v>
      </c>
      <c r="D171" s="42" t="s">
        <v>16</v>
      </c>
      <c r="E171" s="42" t="s">
        <v>18</v>
      </c>
      <c r="F171" s="44" t="s">
        <v>1403</v>
      </c>
      <c r="G171" s="42" t="s">
        <v>10</v>
      </c>
      <c r="H171" s="45" t="s">
        <v>1363</v>
      </c>
      <c r="I171" s="46">
        <v>1</v>
      </c>
      <c r="J171" s="46" t="s">
        <v>10</v>
      </c>
      <c r="K171" s="46" t="s">
        <v>18</v>
      </c>
      <c r="L171" s="45" t="str" cm="1">
        <f t="array" ref="L171">_xlfn.IFS(H171=Kontrakter!$B$3,Kontrakter!$C$3,H171=Kontrakter!$B$2,Kontrakter!$C$2,H171=Kontrakter!$B$4,Kontrakter!$C$4,H171=Kontrakter!$B$5,Kontrakter!$C$5,H171=Kontrakter!$B$6,Kontrakter!$C$6,H171=Kontrakter!$B$7,Kontrakter!$C$7,H171=Kontrakter!$B$8,Kontrakter!$C$8,H171=Kontrakter!$B$9,Kontrakter!$C$9,H171=Kontrakter!$B$10,Kontrakter!$C$10,H171=Kontrakter!$B$11,Kontrakter!$C$11)</f>
        <v>Rejlers Elsikkerhet AS</v>
      </c>
      <c r="M171" s="45" cm="1">
        <f t="array" ref="M171">_xlfn.IFS(L171=Kontrakter!$C$3,Kontrakter!$D$3,L171=Kontrakter!$C$2,Kontrakter!$D$2,L171=Kontrakter!$C$4,Kontrakter!$D$4,L171=Kontrakter!$C$5,Kontrakter!$D$5,L171=Kontrakter!$C$6,Kontrakter!$D$6,L171=Kontrakter!$C$7,Kontrakter!$D$7,L171=Kontrakter!$C$8,Kontrakter!$D$8,L171=Kontrakter!$C$9,Kontrakter!$D$9,L171=Kontrakter!$C$10,Kontrakter!$D$10,L171=Kontrakter!$C$11,Kontrakter!$D$11)</f>
        <v>95823000</v>
      </c>
      <c r="N171" s="47" t="str" cm="1">
        <f t="array" ref="N171">_xlfn.IFS(L171=Kontrakter!$C$3,Kontrakter!$E$3,L171=Kontrakter!$C$2,Kontrakter!$E$2,L171=Kontrakter!$C$4,Kontrakter!$E$4,L171=Kontrakter!$C$5,Kontrakter!$E$5,L171=Kontrakter!$C$6,Kontrakter!$E$6,L171=Kontrakter!$C$7,Kontrakter!$E$7,L171=Kontrakter!$C$8,Kontrakter!$E$8,L171=Kontrakter!$C$9,Kontrakter!$E$9,L171=Kontrakter!$C$10,Kontrakter!$E$10,L171=Kontrakter!$C$11,Kontrakter!$E$11)</f>
        <v>tilsyn@elvia.no</v>
      </c>
    </row>
    <row r="172" spans="1:14" s="42" customFormat="1" x14ac:dyDescent="0.3">
      <c r="A172" s="43">
        <v>353</v>
      </c>
      <c r="B172" s="42" t="s">
        <v>10</v>
      </c>
      <c r="C172" s="42" t="s">
        <v>199</v>
      </c>
      <c r="D172" s="42" t="s">
        <v>16</v>
      </c>
      <c r="E172" s="42" t="s">
        <v>18</v>
      </c>
      <c r="F172" s="44" t="s">
        <v>1403</v>
      </c>
      <c r="G172" s="42" t="s">
        <v>10</v>
      </c>
      <c r="H172" s="45" t="s">
        <v>1363</v>
      </c>
      <c r="I172" s="46">
        <v>1</v>
      </c>
      <c r="J172" s="46" t="s">
        <v>10</v>
      </c>
      <c r="K172" s="46" t="s">
        <v>18</v>
      </c>
      <c r="L172" s="45" t="str" cm="1">
        <f t="array" ref="L172">_xlfn.IFS(H172=Kontrakter!$B$3,Kontrakter!$C$3,H172=Kontrakter!$B$2,Kontrakter!$C$2,H172=Kontrakter!$B$4,Kontrakter!$C$4,H172=Kontrakter!$B$5,Kontrakter!$C$5,H172=Kontrakter!$B$6,Kontrakter!$C$6,H172=Kontrakter!$B$7,Kontrakter!$C$7,H172=Kontrakter!$B$8,Kontrakter!$C$8,H172=Kontrakter!$B$9,Kontrakter!$C$9,H172=Kontrakter!$B$10,Kontrakter!$C$10,H172=Kontrakter!$B$11,Kontrakter!$C$11)</f>
        <v>Rejlers Elsikkerhet AS</v>
      </c>
      <c r="M172" s="45" cm="1">
        <f t="array" ref="M172">_xlfn.IFS(L172=Kontrakter!$C$3,Kontrakter!$D$3,L172=Kontrakter!$C$2,Kontrakter!$D$2,L172=Kontrakter!$C$4,Kontrakter!$D$4,L172=Kontrakter!$C$5,Kontrakter!$D$5,L172=Kontrakter!$C$6,Kontrakter!$D$6,L172=Kontrakter!$C$7,Kontrakter!$D$7,L172=Kontrakter!$C$8,Kontrakter!$D$8,L172=Kontrakter!$C$9,Kontrakter!$D$9,L172=Kontrakter!$C$10,Kontrakter!$D$10,L172=Kontrakter!$C$11,Kontrakter!$D$11)</f>
        <v>95823000</v>
      </c>
      <c r="N172" s="47" t="str" cm="1">
        <f t="array" ref="N172">_xlfn.IFS(L172=Kontrakter!$C$3,Kontrakter!$E$3,L172=Kontrakter!$C$2,Kontrakter!$E$2,L172=Kontrakter!$C$4,Kontrakter!$E$4,L172=Kontrakter!$C$5,Kontrakter!$E$5,L172=Kontrakter!$C$6,Kontrakter!$E$6,L172=Kontrakter!$C$7,Kontrakter!$E$7,L172=Kontrakter!$C$8,Kontrakter!$E$8,L172=Kontrakter!$C$9,Kontrakter!$E$9,L172=Kontrakter!$C$10,Kontrakter!$E$10,L172=Kontrakter!$C$11,Kontrakter!$E$11)</f>
        <v>tilsyn@elvia.no</v>
      </c>
    </row>
    <row r="173" spans="1:14" s="42" customFormat="1" x14ac:dyDescent="0.3">
      <c r="A173" s="43">
        <v>354</v>
      </c>
      <c r="B173" s="42" t="s">
        <v>10</v>
      </c>
      <c r="C173" s="42" t="s">
        <v>200</v>
      </c>
      <c r="D173" s="42" t="s">
        <v>16</v>
      </c>
      <c r="E173" s="42" t="s">
        <v>18</v>
      </c>
      <c r="F173" s="44" t="s">
        <v>1403</v>
      </c>
      <c r="G173" s="42" t="s">
        <v>10</v>
      </c>
      <c r="H173" s="45" t="s">
        <v>1363</v>
      </c>
      <c r="I173" s="46">
        <v>1</v>
      </c>
      <c r="J173" s="46" t="s">
        <v>10</v>
      </c>
      <c r="K173" s="46" t="s">
        <v>18</v>
      </c>
      <c r="L173" s="45" t="str" cm="1">
        <f t="array" ref="L173">_xlfn.IFS(H173=Kontrakter!$B$3,Kontrakter!$C$3,H173=Kontrakter!$B$2,Kontrakter!$C$2,H173=Kontrakter!$B$4,Kontrakter!$C$4,H173=Kontrakter!$B$5,Kontrakter!$C$5,H173=Kontrakter!$B$6,Kontrakter!$C$6,H173=Kontrakter!$B$7,Kontrakter!$C$7,H173=Kontrakter!$B$8,Kontrakter!$C$8,H173=Kontrakter!$B$9,Kontrakter!$C$9,H173=Kontrakter!$B$10,Kontrakter!$C$10,H173=Kontrakter!$B$11,Kontrakter!$C$11)</f>
        <v>Rejlers Elsikkerhet AS</v>
      </c>
      <c r="M173" s="45" cm="1">
        <f t="array" ref="M173">_xlfn.IFS(L173=Kontrakter!$C$3,Kontrakter!$D$3,L173=Kontrakter!$C$2,Kontrakter!$D$2,L173=Kontrakter!$C$4,Kontrakter!$D$4,L173=Kontrakter!$C$5,Kontrakter!$D$5,L173=Kontrakter!$C$6,Kontrakter!$D$6,L173=Kontrakter!$C$7,Kontrakter!$D$7,L173=Kontrakter!$C$8,Kontrakter!$D$8,L173=Kontrakter!$C$9,Kontrakter!$D$9,L173=Kontrakter!$C$10,Kontrakter!$D$10,L173=Kontrakter!$C$11,Kontrakter!$D$11)</f>
        <v>95823000</v>
      </c>
      <c r="N173" s="47" t="str" cm="1">
        <f t="array" ref="N173">_xlfn.IFS(L173=Kontrakter!$C$3,Kontrakter!$E$3,L173=Kontrakter!$C$2,Kontrakter!$E$2,L173=Kontrakter!$C$4,Kontrakter!$E$4,L173=Kontrakter!$C$5,Kontrakter!$E$5,L173=Kontrakter!$C$6,Kontrakter!$E$6,L173=Kontrakter!$C$7,Kontrakter!$E$7,L173=Kontrakter!$C$8,Kontrakter!$E$8,L173=Kontrakter!$C$9,Kontrakter!$E$9,L173=Kontrakter!$C$10,Kontrakter!$E$10,L173=Kontrakter!$C$11,Kontrakter!$E$11)</f>
        <v>tilsyn@elvia.no</v>
      </c>
    </row>
    <row r="174" spans="1:14" s="42" customFormat="1" x14ac:dyDescent="0.3">
      <c r="A174" s="43">
        <v>355</v>
      </c>
      <c r="B174" s="42" t="s">
        <v>10</v>
      </c>
      <c r="C174" s="42" t="s">
        <v>201</v>
      </c>
      <c r="D174" s="42" t="s">
        <v>16</v>
      </c>
      <c r="E174" s="42" t="s">
        <v>18</v>
      </c>
      <c r="F174" s="44" t="s">
        <v>1403</v>
      </c>
      <c r="G174" s="42" t="s">
        <v>10</v>
      </c>
      <c r="H174" s="45" t="s">
        <v>1363</v>
      </c>
      <c r="I174" s="46">
        <v>1</v>
      </c>
      <c r="J174" s="46" t="s">
        <v>10</v>
      </c>
      <c r="K174" s="46" t="s">
        <v>18</v>
      </c>
      <c r="L174" s="45" t="str" cm="1">
        <f t="array" ref="L174">_xlfn.IFS(H174=Kontrakter!$B$3,Kontrakter!$C$3,H174=Kontrakter!$B$2,Kontrakter!$C$2,H174=Kontrakter!$B$4,Kontrakter!$C$4,H174=Kontrakter!$B$5,Kontrakter!$C$5,H174=Kontrakter!$B$6,Kontrakter!$C$6,H174=Kontrakter!$B$7,Kontrakter!$C$7,H174=Kontrakter!$B$8,Kontrakter!$C$8,H174=Kontrakter!$B$9,Kontrakter!$C$9,H174=Kontrakter!$B$10,Kontrakter!$C$10,H174=Kontrakter!$B$11,Kontrakter!$C$11)</f>
        <v>Rejlers Elsikkerhet AS</v>
      </c>
      <c r="M174" s="45" cm="1">
        <f t="array" ref="M174">_xlfn.IFS(L174=Kontrakter!$C$3,Kontrakter!$D$3,L174=Kontrakter!$C$2,Kontrakter!$D$2,L174=Kontrakter!$C$4,Kontrakter!$D$4,L174=Kontrakter!$C$5,Kontrakter!$D$5,L174=Kontrakter!$C$6,Kontrakter!$D$6,L174=Kontrakter!$C$7,Kontrakter!$D$7,L174=Kontrakter!$C$8,Kontrakter!$D$8,L174=Kontrakter!$C$9,Kontrakter!$D$9,L174=Kontrakter!$C$10,Kontrakter!$D$10,L174=Kontrakter!$C$11,Kontrakter!$D$11)</f>
        <v>95823000</v>
      </c>
      <c r="N174" s="47" t="str" cm="1">
        <f t="array" ref="N174">_xlfn.IFS(L174=Kontrakter!$C$3,Kontrakter!$E$3,L174=Kontrakter!$C$2,Kontrakter!$E$2,L174=Kontrakter!$C$4,Kontrakter!$E$4,L174=Kontrakter!$C$5,Kontrakter!$E$5,L174=Kontrakter!$C$6,Kontrakter!$E$6,L174=Kontrakter!$C$7,Kontrakter!$E$7,L174=Kontrakter!$C$8,Kontrakter!$E$8,L174=Kontrakter!$C$9,Kontrakter!$E$9,L174=Kontrakter!$C$10,Kontrakter!$E$10,L174=Kontrakter!$C$11,Kontrakter!$E$11)</f>
        <v>tilsyn@elvia.no</v>
      </c>
    </row>
    <row r="175" spans="1:14" s="42" customFormat="1" x14ac:dyDescent="0.3">
      <c r="A175" s="43">
        <v>356</v>
      </c>
      <c r="B175" s="42" t="s">
        <v>10</v>
      </c>
      <c r="C175" s="42" t="s">
        <v>202</v>
      </c>
      <c r="D175" s="42" t="s">
        <v>16</v>
      </c>
      <c r="E175" s="42" t="s">
        <v>18</v>
      </c>
      <c r="F175" s="44" t="s">
        <v>1403</v>
      </c>
      <c r="G175" s="42" t="s">
        <v>10</v>
      </c>
      <c r="H175" s="45" t="s">
        <v>1363</v>
      </c>
      <c r="I175" s="46">
        <v>1</v>
      </c>
      <c r="J175" s="46" t="s">
        <v>10</v>
      </c>
      <c r="K175" s="46" t="s">
        <v>18</v>
      </c>
      <c r="L175" s="45" t="str" cm="1">
        <f t="array" ref="L175">_xlfn.IFS(H175=Kontrakter!$B$3,Kontrakter!$C$3,H175=Kontrakter!$B$2,Kontrakter!$C$2,H175=Kontrakter!$B$4,Kontrakter!$C$4,H175=Kontrakter!$B$5,Kontrakter!$C$5,H175=Kontrakter!$B$6,Kontrakter!$C$6,H175=Kontrakter!$B$7,Kontrakter!$C$7,H175=Kontrakter!$B$8,Kontrakter!$C$8,H175=Kontrakter!$B$9,Kontrakter!$C$9,H175=Kontrakter!$B$10,Kontrakter!$C$10,H175=Kontrakter!$B$11,Kontrakter!$C$11)</f>
        <v>Rejlers Elsikkerhet AS</v>
      </c>
      <c r="M175" s="45" cm="1">
        <f t="array" ref="M175">_xlfn.IFS(L175=Kontrakter!$C$3,Kontrakter!$D$3,L175=Kontrakter!$C$2,Kontrakter!$D$2,L175=Kontrakter!$C$4,Kontrakter!$D$4,L175=Kontrakter!$C$5,Kontrakter!$D$5,L175=Kontrakter!$C$6,Kontrakter!$D$6,L175=Kontrakter!$C$7,Kontrakter!$D$7,L175=Kontrakter!$C$8,Kontrakter!$D$8,L175=Kontrakter!$C$9,Kontrakter!$D$9,L175=Kontrakter!$C$10,Kontrakter!$D$10,L175=Kontrakter!$C$11,Kontrakter!$D$11)</f>
        <v>95823000</v>
      </c>
      <c r="N175" s="47" t="str" cm="1">
        <f t="array" ref="N175">_xlfn.IFS(L175=Kontrakter!$C$3,Kontrakter!$E$3,L175=Kontrakter!$C$2,Kontrakter!$E$2,L175=Kontrakter!$C$4,Kontrakter!$E$4,L175=Kontrakter!$C$5,Kontrakter!$E$5,L175=Kontrakter!$C$6,Kontrakter!$E$6,L175=Kontrakter!$C$7,Kontrakter!$E$7,L175=Kontrakter!$C$8,Kontrakter!$E$8,L175=Kontrakter!$C$9,Kontrakter!$E$9,L175=Kontrakter!$C$10,Kontrakter!$E$10,L175=Kontrakter!$C$11,Kontrakter!$E$11)</f>
        <v>tilsyn@elvia.no</v>
      </c>
    </row>
    <row r="176" spans="1:14" s="42" customFormat="1" x14ac:dyDescent="0.3">
      <c r="A176" s="43">
        <v>357</v>
      </c>
      <c r="B176" s="42" t="s">
        <v>10</v>
      </c>
      <c r="C176" s="42" t="s">
        <v>203</v>
      </c>
      <c r="D176" s="42" t="s">
        <v>16</v>
      </c>
      <c r="E176" s="42" t="s">
        <v>18</v>
      </c>
      <c r="F176" s="44" t="s">
        <v>1403</v>
      </c>
      <c r="G176" s="42" t="s">
        <v>10</v>
      </c>
      <c r="H176" s="45" t="s">
        <v>1363</v>
      </c>
      <c r="I176" s="46">
        <v>1</v>
      </c>
      <c r="J176" s="46" t="s">
        <v>10</v>
      </c>
      <c r="K176" s="46" t="s">
        <v>18</v>
      </c>
      <c r="L176" s="45" t="str" cm="1">
        <f t="array" ref="L176">_xlfn.IFS(H176=Kontrakter!$B$3,Kontrakter!$C$3,H176=Kontrakter!$B$2,Kontrakter!$C$2,H176=Kontrakter!$B$4,Kontrakter!$C$4,H176=Kontrakter!$B$5,Kontrakter!$C$5,H176=Kontrakter!$B$6,Kontrakter!$C$6,H176=Kontrakter!$B$7,Kontrakter!$C$7,H176=Kontrakter!$B$8,Kontrakter!$C$8,H176=Kontrakter!$B$9,Kontrakter!$C$9,H176=Kontrakter!$B$10,Kontrakter!$C$10,H176=Kontrakter!$B$11,Kontrakter!$C$11)</f>
        <v>Rejlers Elsikkerhet AS</v>
      </c>
      <c r="M176" s="45" cm="1">
        <f t="array" ref="M176">_xlfn.IFS(L176=Kontrakter!$C$3,Kontrakter!$D$3,L176=Kontrakter!$C$2,Kontrakter!$D$2,L176=Kontrakter!$C$4,Kontrakter!$D$4,L176=Kontrakter!$C$5,Kontrakter!$D$5,L176=Kontrakter!$C$6,Kontrakter!$D$6,L176=Kontrakter!$C$7,Kontrakter!$D$7,L176=Kontrakter!$C$8,Kontrakter!$D$8,L176=Kontrakter!$C$9,Kontrakter!$D$9,L176=Kontrakter!$C$10,Kontrakter!$D$10,L176=Kontrakter!$C$11,Kontrakter!$D$11)</f>
        <v>95823000</v>
      </c>
      <c r="N176" s="47" t="str" cm="1">
        <f t="array" ref="N176">_xlfn.IFS(L176=Kontrakter!$C$3,Kontrakter!$E$3,L176=Kontrakter!$C$2,Kontrakter!$E$2,L176=Kontrakter!$C$4,Kontrakter!$E$4,L176=Kontrakter!$C$5,Kontrakter!$E$5,L176=Kontrakter!$C$6,Kontrakter!$E$6,L176=Kontrakter!$C$7,Kontrakter!$E$7,L176=Kontrakter!$C$8,Kontrakter!$E$8,L176=Kontrakter!$C$9,Kontrakter!$E$9,L176=Kontrakter!$C$10,Kontrakter!$E$10,L176=Kontrakter!$C$11,Kontrakter!$E$11)</f>
        <v>tilsyn@elvia.no</v>
      </c>
    </row>
    <row r="177" spans="1:14" s="42" customFormat="1" x14ac:dyDescent="0.3">
      <c r="A177" s="43">
        <v>358</v>
      </c>
      <c r="B177" s="42" t="s">
        <v>10</v>
      </c>
      <c r="C177" s="42" t="s">
        <v>204</v>
      </c>
      <c r="D177" s="42" t="s">
        <v>16</v>
      </c>
      <c r="E177" s="42" t="s">
        <v>62</v>
      </c>
      <c r="F177" s="44" t="s">
        <v>1403</v>
      </c>
      <c r="G177" s="42" t="s">
        <v>10</v>
      </c>
      <c r="H177" s="45" t="s">
        <v>1363</v>
      </c>
      <c r="I177" s="46">
        <v>1</v>
      </c>
      <c r="J177" s="46" t="s">
        <v>10</v>
      </c>
      <c r="K177" s="46" t="s">
        <v>62</v>
      </c>
      <c r="L177" s="45" t="str" cm="1">
        <f t="array" ref="L177">_xlfn.IFS(H177=Kontrakter!$B$3,Kontrakter!$C$3,H177=Kontrakter!$B$2,Kontrakter!$C$2,H177=Kontrakter!$B$4,Kontrakter!$C$4,H177=Kontrakter!$B$5,Kontrakter!$C$5,H177=Kontrakter!$B$6,Kontrakter!$C$6,H177=Kontrakter!$B$7,Kontrakter!$C$7,H177=Kontrakter!$B$8,Kontrakter!$C$8,H177=Kontrakter!$B$9,Kontrakter!$C$9,H177=Kontrakter!$B$10,Kontrakter!$C$10,H177=Kontrakter!$B$11,Kontrakter!$C$11)</f>
        <v>Rejlers Elsikkerhet AS</v>
      </c>
      <c r="M177" s="45" cm="1">
        <f t="array" ref="M177">_xlfn.IFS(L177=Kontrakter!$C$3,Kontrakter!$D$3,L177=Kontrakter!$C$2,Kontrakter!$D$2,L177=Kontrakter!$C$4,Kontrakter!$D$4,L177=Kontrakter!$C$5,Kontrakter!$D$5,L177=Kontrakter!$C$6,Kontrakter!$D$6,L177=Kontrakter!$C$7,Kontrakter!$D$7,L177=Kontrakter!$C$8,Kontrakter!$D$8,L177=Kontrakter!$C$9,Kontrakter!$D$9,L177=Kontrakter!$C$10,Kontrakter!$D$10,L177=Kontrakter!$C$11,Kontrakter!$D$11)</f>
        <v>95823000</v>
      </c>
      <c r="N177" s="47" t="str" cm="1">
        <f t="array" ref="N177">_xlfn.IFS(L177=Kontrakter!$C$3,Kontrakter!$E$3,L177=Kontrakter!$C$2,Kontrakter!$E$2,L177=Kontrakter!$C$4,Kontrakter!$E$4,L177=Kontrakter!$C$5,Kontrakter!$E$5,L177=Kontrakter!$C$6,Kontrakter!$E$6,L177=Kontrakter!$C$7,Kontrakter!$E$7,L177=Kontrakter!$C$8,Kontrakter!$E$8,L177=Kontrakter!$C$9,Kontrakter!$E$9,L177=Kontrakter!$C$10,Kontrakter!$E$10,L177=Kontrakter!$C$11,Kontrakter!$E$11)</f>
        <v>tilsyn@elvia.no</v>
      </c>
    </row>
    <row r="178" spans="1:14" s="42" customFormat="1" x14ac:dyDescent="0.3">
      <c r="A178" s="43">
        <v>359</v>
      </c>
      <c r="B178" s="42" t="s">
        <v>10</v>
      </c>
      <c r="C178" s="42" t="s">
        <v>205</v>
      </c>
      <c r="D178" s="42" t="s">
        <v>16</v>
      </c>
      <c r="E178" s="42" t="s">
        <v>62</v>
      </c>
      <c r="F178" s="44" t="s">
        <v>1403</v>
      </c>
      <c r="G178" s="42" t="s">
        <v>10</v>
      </c>
      <c r="H178" s="45" t="s">
        <v>1363</v>
      </c>
      <c r="I178" s="46">
        <v>1</v>
      </c>
      <c r="J178" s="46" t="s">
        <v>10</v>
      </c>
      <c r="K178" s="46" t="s">
        <v>62</v>
      </c>
      <c r="L178" s="45" t="str" cm="1">
        <f t="array" ref="L178">_xlfn.IFS(H178=Kontrakter!$B$3,Kontrakter!$C$3,H178=Kontrakter!$B$2,Kontrakter!$C$2,H178=Kontrakter!$B$4,Kontrakter!$C$4,H178=Kontrakter!$B$5,Kontrakter!$C$5,H178=Kontrakter!$B$6,Kontrakter!$C$6,H178=Kontrakter!$B$7,Kontrakter!$C$7,H178=Kontrakter!$B$8,Kontrakter!$C$8,H178=Kontrakter!$B$9,Kontrakter!$C$9,H178=Kontrakter!$B$10,Kontrakter!$C$10,H178=Kontrakter!$B$11,Kontrakter!$C$11)</f>
        <v>Rejlers Elsikkerhet AS</v>
      </c>
      <c r="M178" s="45" cm="1">
        <f t="array" ref="M178">_xlfn.IFS(L178=Kontrakter!$C$3,Kontrakter!$D$3,L178=Kontrakter!$C$2,Kontrakter!$D$2,L178=Kontrakter!$C$4,Kontrakter!$D$4,L178=Kontrakter!$C$5,Kontrakter!$D$5,L178=Kontrakter!$C$6,Kontrakter!$D$6,L178=Kontrakter!$C$7,Kontrakter!$D$7,L178=Kontrakter!$C$8,Kontrakter!$D$8,L178=Kontrakter!$C$9,Kontrakter!$D$9,L178=Kontrakter!$C$10,Kontrakter!$D$10,L178=Kontrakter!$C$11,Kontrakter!$D$11)</f>
        <v>95823000</v>
      </c>
      <c r="N178" s="47" t="str" cm="1">
        <f t="array" ref="N178">_xlfn.IFS(L178=Kontrakter!$C$3,Kontrakter!$E$3,L178=Kontrakter!$C$2,Kontrakter!$E$2,L178=Kontrakter!$C$4,Kontrakter!$E$4,L178=Kontrakter!$C$5,Kontrakter!$E$5,L178=Kontrakter!$C$6,Kontrakter!$E$6,L178=Kontrakter!$C$7,Kontrakter!$E$7,L178=Kontrakter!$C$8,Kontrakter!$E$8,L178=Kontrakter!$C$9,Kontrakter!$E$9,L178=Kontrakter!$C$10,Kontrakter!$E$10,L178=Kontrakter!$C$11,Kontrakter!$E$11)</f>
        <v>tilsyn@elvia.no</v>
      </c>
    </row>
    <row r="179" spans="1:14" s="42" customFormat="1" x14ac:dyDescent="0.3">
      <c r="A179" s="43">
        <v>360</v>
      </c>
      <c r="B179" s="42" t="s">
        <v>10</v>
      </c>
      <c r="C179" s="42" t="s">
        <v>206</v>
      </c>
      <c r="D179" s="42" t="s">
        <v>16</v>
      </c>
      <c r="E179" s="42" t="s">
        <v>62</v>
      </c>
      <c r="F179" s="44" t="s">
        <v>1403</v>
      </c>
      <c r="G179" s="42" t="s">
        <v>10</v>
      </c>
      <c r="H179" s="45" t="s">
        <v>1363</v>
      </c>
      <c r="I179" s="46">
        <v>1</v>
      </c>
      <c r="J179" s="46" t="s">
        <v>10</v>
      </c>
      <c r="K179" s="46" t="s">
        <v>62</v>
      </c>
      <c r="L179" s="45" t="str" cm="1">
        <f t="array" ref="L179">_xlfn.IFS(H179=Kontrakter!$B$3,Kontrakter!$C$3,H179=Kontrakter!$B$2,Kontrakter!$C$2,H179=Kontrakter!$B$4,Kontrakter!$C$4,H179=Kontrakter!$B$5,Kontrakter!$C$5,H179=Kontrakter!$B$6,Kontrakter!$C$6,H179=Kontrakter!$B$7,Kontrakter!$C$7,H179=Kontrakter!$B$8,Kontrakter!$C$8,H179=Kontrakter!$B$9,Kontrakter!$C$9,H179=Kontrakter!$B$10,Kontrakter!$C$10,H179=Kontrakter!$B$11,Kontrakter!$C$11)</f>
        <v>Rejlers Elsikkerhet AS</v>
      </c>
      <c r="M179" s="45" cm="1">
        <f t="array" ref="M179">_xlfn.IFS(L179=Kontrakter!$C$3,Kontrakter!$D$3,L179=Kontrakter!$C$2,Kontrakter!$D$2,L179=Kontrakter!$C$4,Kontrakter!$D$4,L179=Kontrakter!$C$5,Kontrakter!$D$5,L179=Kontrakter!$C$6,Kontrakter!$D$6,L179=Kontrakter!$C$7,Kontrakter!$D$7,L179=Kontrakter!$C$8,Kontrakter!$D$8,L179=Kontrakter!$C$9,Kontrakter!$D$9,L179=Kontrakter!$C$10,Kontrakter!$D$10,L179=Kontrakter!$C$11,Kontrakter!$D$11)</f>
        <v>95823000</v>
      </c>
      <c r="N179" s="47" t="str" cm="1">
        <f t="array" ref="N179">_xlfn.IFS(L179=Kontrakter!$C$3,Kontrakter!$E$3,L179=Kontrakter!$C$2,Kontrakter!$E$2,L179=Kontrakter!$C$4,Kontrakter!$E$4,L179=Kontrakter!$C$5,Kontrakter!$E$5,L179=Kontrakter!$C$6,Kontrakter!$E$6,L179=Kontrakter!$C$7,Kontrakter!$E$7,L179=Kontrakter!$C$8,Kontrakter!$E$8,L179=Kontrakter!$C$9,Kontrakter!$E$9,L179=Kontrakter!$C$10,Kontrakter!$E$10,L179=Kontrakter!$C$11,Kontrakter!$E$11)</f>
        <v>tilsyn@elvia.no</v>
      </c>
    </row>
    <row r="180" spans="1:14" s="42" customFormat="1" x14ac:dyDescent="0.3">
      <c r="A180" s="43">
        <v>361</v>
      </c>
      <c r="B180" s="42" t="s">
        <v>10</v>
      </c>
      <c r="C180" s="42" t="s">
        <v>207</v>
      </c>
      <c r="D180" s="42" t="s">
        <v>16</v>
      </c>
      <c r="E180" s="42" t="s">
        <v>62</v>
      </c>
      <c r="F180" s="44" t="s">
        <v>1403</v>
      </c>
      <c r="G180" s="42" t="s">
        <v>10</v>
      </c>
      <c r="H180" s="45" t="s">
        <v>1363</v>
      </c>
      <c r="I180" s="46">
        <v>1</v>
      </c>
      <c r="J180" s="46" t="s">
        <v>10</v>
      </c>
      <c r="K180" s="46" t="s">
        <v>62</v>
      </c>
      <c r="L180" s="45" t="str" cm="1">
        <f t="array" ref="L180">_xlfn.IFS(H180=Kontrakter!$B$3,Kontrakter!$C$3,H180=Kontrakter!$B$2,Kontrakter!$C$2,H180=Kontrakter!$B$4,Kontrakter!$C$4,H180=Kontrakter!$B$5,Kontrakter!$C$5,H180=Kontrakter!$B$6,Kontrakter!$C$6,H180=Kontrakter!$B$7,Kontrakter!$C$7,H180=Kontrakter!$B$8,Kontrakter!$C$8,H180=Kontrakter!$B$9,Kontrakter!$C$9,H180=Kontrakter!$B$10,Kontrakter!$C$10,H180=Kontrakter!$B$11,Kontrakter!$C$11)</f>
        <v>Rejlers Elsikkerhet AS</v>
      </c>
      <c r="M180" s="45" cm="1">
        <f t="array" ref="M180">_xlfn.IFS(L180=Kontrakter!$C$3,Kontrakter!$D$3,L180=Kontrakter!$C$2,Kontrakter!$D$2,L180=Kontrakter!$C$4,Kontrakter!$D$4,L180=Kontrakter!$C$5,Kontrakter!$D$5,L180=Kontrakter!$C$6,Kontrakter!$D$6,L180=Kontrakter!$C$7,Kontrakter!$D$7,L180=Kontrakter!$C$8,Kontrakter!$D$8,L180=Kontrakter!$C$9,Kontrakter!$D$9,L180=Kontrakter!$C$10,Kontrakter!$D$10,L180=Kontrakter!$C$11,Kontrakter!$D$11)</f>
        <v>95823000</v>
      </c>
      <c r="N180" s="47" t="str" cm="1">
        <f t="array" ref="N180">_xlfn.IFS(L180=Kontrakter!$C$3,Kontrakter!$E$3,L180=Kontrakter!$C$2,Kontrakter!$E$2,L180=Kontrakter!$C$4,Kontrakter!$E$4,L180=Kontrakter!$C$5,Kontrakter!$E$5,L180=Kontrakter!$C$6,Kontrakter!$E$6,L180=Kontrakter!$C$7,Kontrakter!$E$7,L180=Kontrakter!$C$8,Kontrakter!$E$8,L180=Kontrakter!$C$9,Kontrakter!$E$9,L180=Kontrakter!$C$10,Kontrakter!$E$10,L180=Kontrakter!$C$11,Kontrakter!$E$11)</f>
        <v>tilsyn@elvia.no</v>
      </c>
    </row>
    <row r="181" spans="1:14" s="42" customFormat="1" x14ac:dyDescent="0.3">
      <c r="A181" s="43">
        <v>362</v>
      </c>
      <c r="B181" s="42" t="s">
        <v>10</v>
      </c>
      <c r="C181" s="42" t="s">
        <v>208</v>
      </c>
      <c r="D181" s="42" t="s">
        <v>16</v>
      </c>
      <c r="E181" s="42" t="s">
        <v>18</v>
      </c>
      <c r="F181" s="44" t="s">
        <v>1403</v>
      </c>
      <c r="G181" s="42" t="s">
        <v>10</v>
      </c>
      <c r="H181" s="45" t="s">
        <v>1363</v>
      </c>
      <c r="I181" s="46">
        <v>1</v>
      </c>
      <c r="J181" s="46" t="s">
        <v>10</v>
      </c>
      <c r="K181" s="46" t="s">
        <v>18</v>
      </c>
      <c r="L181" s="45" t="str" cm="1">
        <f t="array" ref="L181">_xlfn.IFS(H181=Kontrakter!$B$3,Kontrakter!$C$3,H181=Kontrakter!$B$2,Kontrakter!$C$2,H181=Kontrakter!$B$4,Kontrakter!$C$4,H181=Kontrakter!$B$5,Kontrakter!$C$5,H181=Kontrakter!$B$6,Kontrakter!$C$6,H181=Kontrakter!$B$7,Kontrakter!$C$7,H181=Kontrakter!$B$8,Kontrakter!$C$8,H181=Kontrakter!$B$9,Kontrakter!$C$9,H181=Kontrakter!$B$10,Kontrakter!$C$10,H181=Kontrakter!$B$11,Kontrakter!$C$11)</f>
        <v>Rejlers Elsikkerhet AS</v>
      </c>
      <c r="M181" s="45" cm="1">
        <f t="array" ref="M181">_xlfn.IFS(L181=Kontrakter!$C$3,Kontrakter!$D$3,L181=Kontrakter!$C$2,Kontrakter!$D$2,L181=Kontrakter!$C$4,Kontrakter!$D$4,L181=Kontrakter!$C$5,Kontrakter!$D$5,L181=Kontrakter!$C$6,Kontrakter!$D$6,L181=Kontrakter!$C$7,Kontrakter!$D$7,L181=Kontrakter!$C$8,Kontrakter!$D$8,L181=Kontrakter!$C$9,Kontrakter!$D$9,L181=Kontrakter!$C$10,Kontrakter!$D$10,L181=Kontrakter!$C$11,Kontrakter!$D$11)</f>
        <v>95823000</v>
      </c>
      <c r="N181" s="47" t="str" cm="1">
        <f t="array" ref="N181">_xlfn.IFS(L181=Kontrakter!$C$3,Kontrakter!$E$3,L181=Kontrakter!$C$2,Kontrakter!$E$2,L181=Kontrakter!$C$4,Kontrakter!$E$4,L181=Kontrakter!$C$5,Kontrakter!$E$5,L181=Kontrakter!$C$6,Kontrakter!$E$6,L181=Kontrakter!$C$7,Kontrakter!$E$7,L181=Kontrakter!$C$8,Kontrakter!$E$8,L181=Kontrakter!$C$9,Kontrakter!$E$9,L181=Kontrakter!$C$10,Kontrakter!$E$10,L181=Kontrakter!$C$11,Kontrakter!$E$11)</f>
        <v>tilsyn@elvia.no</v>
      </c>
    </row>
    <row r="182" spans="1:14" s="42" customFormat="1" x14ac:dyDescent="0.3">
      <c r="A182" s="43">
        <v>363</v>
      </c>
      <c r="B182" s="42" t="s">
        <v>10</v>
      </c>
      <c r="C182" s="42" t="s">
        <v>209</v>
      </c>
      <c r="D182" s="42" t="s">
        <v>16</v>
      </c>
      <c r="E182" s="42" t="s">
        <v>18</v>
      </c>
      <c r="F182" s="44" t="s">
        <v>1403</v>
      </c>
      <c r="G182" s="42" t="s">
        <v>10</v>
      </c>
      <c r="H182" s="45" t="s">
        <v>1363</v>
      </c>
      <c r="I182" s="46">
        <v>1</v>
      </c>
      <c r="J182" s="46" t="s">
        <v>10</v>
      </c>
      <c r="K182" s="46" t="s">
        <v>18</v>
      </c>
      <c r="L182" s="45" t="str" cm="1">
        <f t="array" ref="L182">_xlfn.IFS(H182=Kontrakter!$B$3,Kontrakter!$C$3,H182=Kontrakter!$B$2,Kontrakter!$C$2,H182=Kontrakter!$B$4,Kontrakter!$C$4,H182=Kontrakter!$B$5,Kontrakter!$C$5,H182=Kontrakter!$B$6,Kontrakter!$C$6,H182=Kontrakter!$B$7,Kontrakter!$C$7,H182=Kontrakter!$B$8,Kontrakter!$C$8,H182=Kontrakter!$B$9,Kontrakter!$C$9,H182=Kontrakter!$B$10,Kontrakter!$C$10,H182=Kontrakter!$B$11,Kontrakter!$C$11)</f>
        <v>Rejlers Elsikkerhet AS</v>
      </c>
      <c r="M182" s="45" cm="1">
        <f t="array" ref="M182">_xlfn.IFS(L182=Kontrakter!$C$3,Kontrakter!$D$3,L182=Kontrakter!$C$2,Kontrakter!$D$2,L182=Kontrakter!$C$4,Kontrakter!$D$4,L182=Kontrakter!$C$5,Kontrakter!$D$5,L182=Kontrakter!$C$6,Kontrakter!$D$6,L182=Kontrakter!$C$7,Kontrakter!$D$7,L182=Kontrakter!$C$8,Kontrakter!$D$8,L182=Kontrakter!$C$9,Kontrakter!$D$9,L182=Kontrakter!$C$10,Kontrakter!$D$10,L182=Kontrakter!$C$11,Kontrakter!$D$11)</f>
        <v>95823000</v>
      </c>
      <c r="N182" s="47" t="str" cm="1">
        <f t="array" ref="N182">_xlfn.IFS(L182=Kontrakter!$C$3,Kontrakter!$E$3,L182=Kontrakter!$C$2,Kontrakter!$E$2,L182=Kontrakter!$C$4,Kontrakter!$E$4,L182=Kontrakter!$C$5,Kontrakter!$E$5,L182=Kontrakter!$C$6,Kontrakter!$E$6,L182=Kontrakter!$C$7,Kontrakter!$E$7,L182=Kontrakter!$C$8,Kontrakter!$E$8,L182=Kontrakter!$C$9,Kontrakter!$E$9,L182=Kontrakter!$C$10,Kontrakter!$E$10,L182=Kontrakter!$C$11,Kontrakter!$E$11)</f>
        <v>tilsyn@elvia.no</v>
      </c>
    </row>
    <row r="183" spans="1:14" s="42" customFormat="1" x14ac:dyDescent="0.3">
      <c r="A183" s="43">
        <v>364</v>
      </c>
      <c r="B183" s="42" t="s">
        <v>10</v>
      </c>
      <c r="C183" s="42" t="s">
        <v>210</v>
      </c>
      <c r="D183" s="42" t="s">
        <v>16</v>
      </c>
      <c r="E183" s="42" t="s">
        <v>18</v>
      </c>
      <c r="F183" s="44" t="s">
        <v>1403</v>
      </c>
      <c r="G183" s="42" t="s">
        <v>10</v>
      </c>
      <c r="H183" s="45" t="s">
        <v>1363</v>
      </c>
      <c r="I183" s="46">
        <v>1</v>
      </c>
      <c r="J183" s="46" t="s">
        <v>10</v>
      </c>
      <c r="K183" s="46" t="s">
        <v>18</v>
      </c>
      <c r="L183" s="45" t="str" cm="1">
        <f t="array" ref="L183">_xlfn.IFS(H183=Kontrakter!$B$3,Kontrakter!$C$3,H183=Kontrakter!$B$2,Kontrakter!$C$2,H183=Kontrakter!$B$4,Kontrakter!$C$4,H183=Kontrakter!$B$5,Kontrakter!$C$5,H183=Kontrakter!$B$6,Kontrakter!$C$6,H183=Kontrakter!$B$7,Kontrakter!$C$7,H183=Kontrakter!$B$8,Kontrakter!$C$8,H183=Kontrakter!$B$9,Kontrakter!$C$9,H183=Kontrakter!$B$10,Kontrakter!$C$10,H183=Kontrakter!$B$11,Kontrakter!$C$11)</f>
        <v>Rejlers Elsikkerhet AS</v>
      </c>
      <c r="M183" s="45" cm="1">
        <f t="array" ref="M183">_xlfn.IFS(L183=Kontrakter!$C$3,Kontrakter!$D$3,L183=Kontrakter!$C$2,Kontrakter!$D$2,L183=Kontrakter!$C$4,Kontrakter!$D$4,L183=Kontrakter!$C$5,Kontrakter!$D$5,L183=Kontrakter!$C$6,Kontrakter!$D$6,L183=Kontrakter!$C$7,Kontrakter!$D$7,L183=Kontrakter!$C$8,Kontrakter!$D$8,L183=Kontrakter!$C$9,Kontrakter!$D$9,L183=Kontrakter!$C$10,Kontrakter!$D$10,L183=Kontrakter!$C$11,Kontrakter!$D$11)</f>
        <v>95823000</v>
      </c>
      <c r="N183" s="47" t="str" cm="1">
        <f t="array" ref="N183">_xlfn.IFS(L183=Kontrakter!$C$3,Kontrakter!$E$3,L183=Kontrakter!$C$2,Kontrakter!$E$2,L183=Kontrakter!$C$4,Kontrakter!$E$4,L183=Kontrakter!$C$5,Kontrakter!$E$5,L183=Kontrakter!$C$6,Kontrakter!$E$6,L183=Kontrakter!$C$7,Kontrakter!$E$7,L183=Kontrakter!$C$8,Kontrakter!$E$8,L183=Kontrakter!$C$9,Kontrakter!$E$9,L183=Kontrakter!$C$10,Kontrakter!$E$10,L183=Kontrakter!$C$11,Kontrakter!$E$11)</f>
        <v>tilsyn@elvia.no</v>
      </c>
    </row>
    <row r="184" spans="1:14" s="42" customFormat="1" x14ac:dyDescent="0.3">
      <c r="A184" s="43">
        <v>365</v>
      </c>
      <c r="B184" s="42" t="s">
        <v>10</v>
      </c>
      <c r="C184" s="42" t="s">
        <v>211</v>
      </c>
      <c r="D184" s="42" t="s">
        <v>16</v>
      </c>
      <c r="E184" s="42" t="s">
        <v>18</v>
      </c>
      <c r="F184" s="44" t="s">
        <v>1403</v>
      </c>
      <c r="G184" s="42" t="s">
        <v>10</v>
      </c>
      <c r="H184" s="45" t="s">
        <v>1363</v>
      </c>
      <c r="I184" s="46">
        <v>1</v>
      </c>
      <c r="J184" s="46" t="s">
        <v>10</v>
      </c>
      <c r="K184" s="46" t="s">
        <v>18</v>
      </c>
      <c r="L184" s="45" t="str" cm="1">
        <f t="array" ref="L184">_xlfn.IFS(H184=Kontrakter!$B$3,Kontrakter!$C$3,H184=Kontrakter!$B$2,Kontrakter!$C$2,H184=Kontrakter!$B$4,Kontrakter!$C$4,H184=Kontrakter!$B$5,Kontrakter!$C$5,H184=Kontrakter!$B$6,Kontrakter!$C$6,H184=Kontrakter!$B$7,Kontrakter!$C$7,H184=Kontrakter!$B$8,Kontrakter!$C$8,H184=Kontrakter!$B$9,Kontrakter!$C$9,H184=Kontrakter!$B$10,Kontrakter!$C$10,H184=Kontrakter!$B$11,Kontrakter!$C$11)</f>
        <v>Rejlers Elsikkerhet AS</v>
      </c>
      <c r="M184" s="45" cm="1">
        <f t="array" ref="M184">_xlfn.IFS(L184=Kontrakter!$C$3,Kontrakter!$D$3,L184=Kontrakter!$C$2,Kontrakter!$D$2,L184=Kontrakter!$C$4,Kontrakter!$D$4,L184=Kontrakter!$C$5,Kontrakter!$D$5,L184=Kontrakter!$C$6,Kontrakter!$D$6,L184=Kontrakter!$C$7,Kontrakter!$D$7,L184=Kontrakter!$C$8,Kontrakter!$D$8,L184=Kontrakter!$C$9,Kontrakter!$D$9,L184=Kontrakter!$C$10,Kontrakter!$D$10,L184=Kontrakter!$C$11,Kontrakter!$D$11)</f>
        <v>95823000</v>
      </c>
      <c r="N184" s="47" t="str" cm="1">
        <f t="array" ref="N184">_xlfn.IFS(L184=Kontrakter!$C$3,Kontrakter!$E$3,L184=Kontrakter!$C$2,Kontrakter!$E$2,L184=Kontrakter!$C$4,Kontrakter!$E$4,L184=Kontrakter!$C$5,Kontrakter!$E$5,L184=Kontrakter!$C$6,Kontrakter!$E$6,L184=Kontrakter!$C$7,Kontrakter!$E$7,L184=Kontrakter!$C$8,Kontrakter!$E$8,L184=Kontrakter!$C$9,Kontrakter!$E$9,L184=Kontrakter!$C$10,Kontrakter!$E$10,L184=Kontrakter!$C$11,Kontrakter!$E$11)</f>
        <v>tilsyn@elvia.no</v>
      </c>
    </row>
    <row r="185" spans="1:14" s="42" customFormat="1" x14ac:dyDescent="0.3">
      <c r="A185" s="43">
        <v>366</v>
      </c>
      <c r="B185" s="42" t="s">
        <v>10</v>
      </c>
      <c r="C185" s="42" t="s">
        <v>212</v>
      </c>
      <c r="D185" s="42" t="s">
        <v>16</v>
      </c>
      <c r="E185" s="42" t="s">
        <v>18</v>
      </c>
      <c r="F185" s="44" t="s">
        <v>1403</v>
      </c>
      <c r="G185" s="42" t="s">
        <v>10</v>
      </c>
      <c r="H185" s="45" t="s">
        <v>1363</v>
      </c>
      <c r="I185" s="46">
        <v>1</v>
      </c>
      <c r="J185" s="46" t="s">
        <v>10</v>
      </c>
      <c r="K185" s="46" t="s">
        <v>18</v>
      </c>
      <c r="L185" s="45" t="str" cm="1">
        <f t="array" ref="L185">_xlfn.IFS(H185=Kontrakter!$B$3,Kontrakter!$C$3,H185=Kontrakter!$B$2,Kontrakter!$C$2,H185=Kontrakter!$B$4,Kontrakter!$C$4,H185=Kontrakter!$B$5,Kontrakter!$C$5,H185=Kontrakter!$B$6,Kontrakter!$C$6,H185=Kontrakter!$B$7,Kontrakter!$C$7,H185=Kontrakter!$B$8,Kontrakter!$C$8,H185=Kontrakter!$B$9,Kontrakter!$C$9,H185=Kontrakter!$B$10,Kontrakter!$C$10,H185=Kontrakter!$B$11,Kontrakter!$C$11)</f>
        <v>Rejlers Elsikkerhet AS</v>
      </c>
      <c r="M185" s="45" cm="1">
        <f t="array" ref="M185">_xlfn.IFS(L185=Kontrakter!$C$3,Kontrakter!$D$3,L185=Kontrakter!$C$2,Kontrakter!$D$2,L185=Kontrakter!$C$4,Kontrakter!$D$4,L185=Kontrakter!$C$5,Kontrakter!$D$5,L185=Kontrakter!$C$6,Kontrakter!$D$6,L185=Kontrakter!$C$7,Kontrakter!$D$7,L185=Kontrakter!$C$8,Kontrakter!$D$8,L185=Kontrakter!$C$9,Kontrakter!$D$9,L185=Kontrakter!$C$10,Kontrakter!$D$10,L185=Kontrakter!$C$11,Kontrakter!$D$11)</f>
        <v>95823000</v>
      </c>
      <c r="N185" s="47" t="str" cm="1">
        <f t="array" ref="N185">_xlfn.IFS(L185=Kontrakter!$C$3,Kontrakter!$E$3,L185=Kontrakter!$C$2,Kontrakter!$E$2,L185=Kontrakter!$C$4,Kontrakter!$E$4,L185=Kontrakter!$C$5,Kontrakter!$E$5,L185=Kontrakter!$C$6,Kontrakter!$E$6,L185=Kontrakter!$C$7,Kontrakter!$E$7,L185=Kontrakter!$C$8,Kontrakter!$E$8,L185=Kontrakter!$C$9,Kontrakter!$E$9,L185=Kontrakter!$C$10,Kontrakter!$E$10,L185=Kontrakter!$C$11,Kontrakter!$E$11)</f>
        <v>tilsyn@elvia.no</v>
      </c>
    </row>
    <row r="186" spans="1:14" s="42" customFormat="1" x14ac:dyDescent="0.3">
      <c r="A186" s="43">
        <v>367</v>
      </c>
      <c r="B186" s="42" t="s">
        <v>10</v>
      </c>
      <c r="C186" s="42" t="s">
        <v>213</v>
      </c>
      <c r="D186" s="42" t="s">
        <v>16</v>
      </c>
      <c r="E186" s="42" t="s">
        <v>18</v>
      </c>
      <c r="F186" s="44" t="s">
        <v>1403</v>
      </c>
      <c r="G186" s="42" t="s">
        <v>10</v>
      </c>
      <c r="H186" s="45" t="s">
        <v>1363</v>
      </c>
      <c r="I186" s="46">
        <v>1</v>
      </c>
      <c r="J186" s="46" t="s">
        <v>10</v>
      </c>
      <c r="K186" s="46" t="s">
        <v>18</v>
      </c>
      <c r="L186" s="45" t="str" cm="1">
        <f t="array" ref="L186">_xlfn.IFS(H186=Kontrakter!$B$3,Kontrakter!$C$3,H186=Kontrakter!$B$2,Kontrakter!$C$2,H186=Kontrakter!$B$4,Kontrakter!$C$4,H186=Kontrakter!$B$5,Kontrakter!$C$5,H186=Kontrakter!$B$6,Kontrakter!$C$6,H186=Kontrakter!$B$7,Kontrakter!$C$7,H186=Kontrakter!$B$8,Kontrakter!$C$8,H186=Kontrakter!$B$9,Kontrakter!$C$9,H186=Kontrakter!$B$10,Kontrakter!$C$10,H186=Kontrakter!$B$11,Kontrakter!$C$11)</f>
        <v>Rejlers Elsikkerhet AS</v>
      </c>
      <c r="M186" s="45" cm="1">
        <f t="array" ref="M186">_xlfn.IFS(L186=Kontrakter!$C$3,Kontrakter!$D$3,L186=Kontrakter!$C$2,Kontrakter!$D$2,L186=Kontrakter!$C$4,Kontrakter!$D$4,L186=Kontrakter!$C$5,Kontrakter!$D$5,L186=Kontrakter!$C$6,Kontrakter!$D$6,L186=Kontrakter!$C$7,Kontrakter!$D$7,L186=Kontrakter!$C$8,Kontrakter!$D$8,L186=Kontrakter!$C$9,Kontrakter!$D$9,L186=Kontrakter!$C$10,Kontrakter!$D$10,L186=Kontrakter!$C$11,Kontrakter!$D$11)</f>
        <v>95823000</v>
      </c>
      <c r="N186" s="47" t="str" cm="1">
        <f t="array" ref="N186">_xlfn.IFS(L186=Kontrakter!$C$3,Kontrakter!$E$3,L186=Kontrakter!$C$2,Kontrakter!$E$2,L186=Kontrakter!$C$4,Kontrakter!$E$4,L186=Kontrakter!$C$5,Kontrakter!$E$5,L186=Kontrakter!$C$6,Kontrakter!$E$6,L186=Kontrakter!$C$7,Kontrakter!$E$7,L186=Kontrakter!$C$8,Kontrakter!$E$8,L186=Kontrakter!$C$9,Kontrakter!$E$9,L186=Kontrakter!$C$10,Kontrakter!$E$10,L186=Kontrakter!$C$11,Kontrakter!$E$11)</f>
        <v>tilsyn@elvia.no</v>
      </c>
    </row>
    <row r="187" spans="1:14" s="42" customFormat="1" x14ac:dyDescent="0.3">
      <c r="A187" s="43">
        <v>368</v>
      </c>
      <c r="B187" s="42" t="s">
        <v>10</v>
      </c>
      <c r="C187" s="42" t="s">
        <v>214</v>
      </c>
      <c r="D187" s="42" t="s">
        <v>16</v>
      </c>
      <c r="E187" s="42" t="s">
        <v>18</v>
      </c>
      <c r="F187" s="44" t="s">
        <v>1403</v>
      </c>
      <c r="G187" s="42" t="s">
        <v>10</v>
      </c>
      <c r="H187" s="45" t="s">
        <v>1363</v>
      </c>
      <c r="I187" s="46">
        <v>1</v>
      </c>
      <c r="J187" s="46" t="s">
        <v>10</v>
      </c>
      <c r="K187" s="46" t="s">
        <v>18</v>
      </c>
      <c r="L187" s="45" t="str" cm="1">
        <f t="array" ref="L187">_xlfn.IFS(H187=Kontrakter!$B$3,Kontrakter!$C$3,H187=Kontrakter!$B$2,Kontrakter!$C$2,H187=Kontrakter!$B$4,Kontrakter!$C$4,H187=Kontrakter!$B$5,Kontrakter!$C$5,H187=Kontrakter!$B$6,Kontrakter!$C$6,H187=Kontrakter!$B$7,Kontrakter!$C$7,H187=Kontrakter!$B$8,Kontrakter!$C$8,H187=Kontrakter!$B$9,Kontrakter!$C$9,H187=Kontrakter!$B$10,Kontrakter!$C$10,H187=Kontrakter!$B$11,Kontrakter!$C$11)</f>
        <v>Rejlers Elsikkerhet AS</v>
      </c>
      <c r="M187" s="45" cm="1">
        <f t="array" ref="M187">_xlfn.IFS(L187=Kontrakter!$C$3,Kontrakter!$D$3,L187=Kontrakter!$C$2,Kontrakter!$D$2,L187=Kontrakter!$C$4,Kontrakter!$D$4,L187=Kontrakter!$C$5,Kontrakter!$D$5,L187=Kontrakter!$C$6,Kontrakter!$D$6,L187=Kontrakter!$C$7,Kontrakter!$D$7,L187=Kontrakter!$C$8,Kontrakter!$D$8,L187=Kontrakter!$C$9,Kontrakter!$D$9,L187=Kontrakter!$C$10,Kontrakter!$D$10,L187=Kontrakter!$C$11,Kontrakter!$D$11)</f>
        <v>95823000</v>
      </c>
      <c r="N187" s="47" t="str" cm="1">
        <f t="array" ref="N187">_xlfn.IFS(L187=Kontrakter!$C$3,Kontrakter!$E$3,L187=Kontrakter!$C$2,Kontrakter!$E$2,L187=Kontrakter!$C$4,Kontrakter!$E$4,L187=Kontrakter!$C$5,Kontrakter!$E$5,L187=Kontrakter!$C$6,Kontrakter!$E$6,L187=Kontrakter!$C$7,Kontrakter!$E$7,L187=Kontrakter!$C$8,Kontrakter!$E$8,L187=Kontrakter!$C$9,Kontrakter!$E$9,L187=Kontrakter!$C$10,Kontrakter!$E$10,L187=Kontrakter!$C$11,Kontrakter!$E$11)</f>
        <v>tilsyn@elvia.no</v>
      </c>
    </row>
    <row r="188" spans="1:14" s="42" customFormat="1" x14ac:dyDescent="0.3">
      <c r="A188" s="43">
        <v>369</v>
      </c>
      <c r="B188" s="42" t="s">
        <v>10</v>
      </c>
      <c r="C188" s="42" t="s">
        <v>215</v>
      </c>
      <c r="D188" s="42" t="s">
        <v>16</v>
      </c>
      <c r="E188" s="42" t="s">
        <v>18</v>
      </c>
      <c r="F188" s="44" t="s">
        <v>1403</v>
      </c>
      <c r="G188" s="42" t="s">
        <v>10</v>
      </c>
      <c r="H188" s="45" t="s">
        <v>1363</v>
      </c>
      <c r="I188" s="46">
        <v>1</v>
      </c>
      <c r="J188" s="46" t="s">
        <v>10</v>
      </c>
      <c r="K188" s="46" t="s">
        <v>18</v>
      </c>
      <c r="L188" s="45" t="str" cm="1">
        <f t="array" ref="L188">_xlfn.IFS(H188=Kontrakter!$B$3,Kontrakter!$C$3,H188=Kontrakter!$B$2,Kontrakter!$C$2,H188=Kontrakter!$B$4,Kontrakter!$C$4,H188=Kontrakter!$B$5,Kontrakter!$C$5,H188=Kontrakter!$B$6,Kontrakter!$C$6,H188=Kontrakter!$B$7,Kontrakter!$C$7,H188=Kontrakter!$B$8,Kontrakter!$C$8,H188=Kontrakter!$B$9,Kontrakter!$C$9,H188=Kontrakter!$B$10,Kontrakter!$C$10,H188=Kontrakter!$B$11,Kontrakter!$C$11)</f>
        <v>Rejlers Elsikkerhet AS</v>
      </c>
      <c r="M188" s="45" cm="1">
        <f t="array" ref="M188">_xlfn.IFS(L188=Kontrakter!$C$3,Kontrakter!$D$3,L188=Kontrakter!$C$2,Kontrakter!$D$2,L188=Kontrakter!$C$4,Kontrakter!$D$4,L188=Kontrakter!$C$5,Kontrakter!$D$5,L188=Kontrakter!$C$6,Kontrakter!$D$6,L188=Kontrakter!$C$7,Kontrakter!$D$7,L188=Kontrakter!$C$8,Kontrakter!$D$8,L188=Kontrakter!$C$9,Kontrakter!$D$9,L188=Kontrakter!$C$10,Kontrakter!$D$10,L188=Kontrakter!$C$11,Kontrakter!$D$11)</f>
        <v>95823000</v>
      </c>
      <c r="N188" s="47" t="str" cm="1">
        <f t="array" ref="N188">_xlfn.IFS(L188=Kontrakter!$C$3,Kontrakter!$E$3,L188=Kontrakter!$C$2,Kontrakter!$E$2,L188=Kontrakter!$C$4,Kontrakter!$E$4,L188=Kontrakter!$C$5,Kontrakter!$E$5,L188=Kontrakter!$C$6,Kontrakter!$E$6,L188=Kontrakter!$C$7,Kontrakter!$E$7,L188=Kontrakter!$C$8,Kontrakter!$E$8,L188=Kontrakter!$C$9,Kontrakter!$E$9,L188=Kontrakter!$C$10,Kontrakter!$E$10,L188=Kontrakter!$C$11,Kontrakter!$E$11)</f>
        <v>tilsyn@elvia.no</v>
      </c>
    </row>
    <row r="189" spans="1:14" s="42" customFormat="1" x14ac:dyDescent="0.3">
      <c r="A189" s="43">
        <v>370</v>
      </c>
      <c r="B189" s="42" t="s">
        <v>10</v>
      </c>
      <c r="C189" s="42" t="s">
        <v>216</v>
      </c>
      <c r="D189" s="42" t="s">
        <v>16</v>
      </c>
      <c r="E189" s="42" t="s">
        <v>182</v>
      </c>
      <c r="F189" s="44" t="s">
        <v>1403</v>
      </c>
      <c r="G189" s="42" t="s">
        <v>10</v>
      </c>
      <c r="H189" s="45" t="s">
        <v>1363</v>
      </c>
      <c r="I189" s="46">
        <v>1</v>
      </c>
      <c r="J189" s="46" t="s">
        <v>10</v>
      </c>
      <c r="K189" s="46" t="s">
        <v>182</v>
      </c>
      <c r="L189" s="45" t="str" cm="1">
        <f t="array" ref="L189">_xlfn.IFS(H189=Kontrakter!$B$3,Kontrakter!$C$3,H189=Kontrakter!$B$2,Kontrakter!$C$2,H189=Kontrakter!$B$4,Kontrakter!$C$4,H189=Kontrakter!$B$5,Kontrakter!$C$5,H189=Kontrakter!$B$6,Kontrakter!$C$6,H189=Kontrakter!$B$7,Kontrakter!$C$7,H189=Kontrakter!$B$8,Kontrakter!$C$8,H189=Kontrakter!$B$9,Kontrakter!$C$9,H189=Kontrakter!$B$10,Kontrakter!$C$10,H189=Kontrakter!$B$11,Kontrakter!$C$11)</f>
        <v>Rejlers Elsikkerhet AS</v>
      </c>
      <c r="M189" s="45" cm="1">
        <f t="array" ref="M189">_xlfn.IFS(L189=Kontrakter!$C$3,Kontrakter!$D$3,L189=Kontrakter!$C$2,Kontrakter!$D$2,L189=Kontrakter!$C$4,Kontrakter!$D$4,L189=Kontrakter!$C$5,Kontrakter!$D$5,L189=Kontrakter!$C$6,Kontrakter!$D$6,L189=Kontrakter!$C$7,Kontrakter!$D$7,L189=Kontrakter!$C$8,Kontrakter!$D$8,L189=Kontrakter!$C$9,Kontrakter!$D$9,L189=Kontrakter!$C$10,Kontrakter!$D$10,L189=Kontrakter!$C$11,Kontrakter!$D$11)</f>
        <v>95823000</v>
      </c>
      <c r="N189" s="47" t="str" cm="1">
        <f t="array" ref="N189">_xlfn.IFS(L189=Kontrakter!$C$3,Kontrakter!$E$3,L189=Kontrakter!$C$2,Kontrakter!$E$2,L189=Kontrakter!$C$4,Kontrakter!$E$4,L189=Kontrakter!$C$5,Kontrakter!$E$5,L189=Kontrakter!$C$6,Kontrakter!$E$6,L189=Kontrakter!$C$7,Kontrakter!$E$7,L189=Kontrakter!$C$8,Kontrakter!$E$8,L189=Kontrakter!$C$9,Kontrakter!$E$9,L189=Kontrakter!$C$10,Kontrakter!$E$10,L189=Kontrakter!$C$11,Kontrakter!$E$11)</f>
        <v>tilsyn@elvia.no</v>
      </c>
    </row>
    <row r="190" spans="1:14" s="42" customFormat="1" x14ac:dyDescent="0.3">
      <c r="A190" s="43">
        <v>371</v>
      </c>
      <c r="B190" s="42" t="s">
        <v>10</v>
      </c>
      <c r="C190" s="42" t="s">
        <v>217</v>
      </c>
      <c r="D190" s="42" t="s">
        <v>16</v>
      </c>
      <c r="E190" s="42" t="s">
        <v>182</v>
      </c>
      <c r="F190" s="44" t="s">
        <v>1403</v>
      </c>
      <c r="G190" s="42" t="s">
        <v>10</v>
      </c>
      <c r="H190" s="45" t="s">
        <v>1363</v>
      </c>
      <c r="I190" s="46">
        <v>1</v>
      </c>
      <c r="J190" s="46" t="s">
        <v>10</v>
      </c>
      <c r="K190" s="46" t="s">
        <v>182</v>
      </c>
      <c r="L190" s="45" t="str" cm="1">
        <f t="array" ref="L190">_xlfn.IFS(H190=Kontrakter!$B$3,Kontrakter!$C$3,H190=Kontrakter!$B$2,Kontrakter!$C$2,H190=Kontrakter!$B$4,Kontrakter!$C$4,H190=Kontrakter!$B$5,Kontrakter!$C$5,H190=Kontrakter!$B$6,Kontrakter!$C$6,H190=Kontrakter!$B$7,Kontrakter!$C$7,H190=Kontrakter!$B$8,Kontrakter!$C$8,H190=Kontrakter!$B$9,Kontrakter!$C$9,H190=Kontrakter!$B$10,Kontrakter!$C$10,H190=Kontrakter!$B$11,Kontrakter!$C$11)</f>
        <v>Rejlers Elsikkerhet AS</v>
      </c>
      <c r="M190" s="45" cm="1">
        <f t="array" ref="M190">_xlfn.IFS(L190=Kontrakter!$C$3,Kontrakter!$D$3,L190=Kontrakter!$C$2,Kontrakter!$D$2,L190=Kontrakter!$C$4,Kontrakter!$D$4,L190=Kontrakter!$C$5,Kontrakter!$D$5,L190=Kontrakter!$C$6,Kontrakter!$D$6,L190=Kontrakter!$C$7,Kontrakter!$D$7,L190=Kontrakter!$C$8,Kontrakter!$D$8,L190=Kontrakter!$C$9,Kontrakter!$D$9,L190=Kontrakter!$C$10,Kontrakter!$D$10,L190=Kontrakter!$C$11,Kontrakter!$D$11)</f>
        <v>95823000</v>
      </c>
      <c r="N190" s="47" t="str" cm="1">
        <f t="array" ref="N190">_xlfn.IFS(L190=Kontrakter!$C$3,Kontrakter!$E$3,L190=Kontrakter!$C$2,Kontrakter!$E$2,L190=Kontrakter!$C$4,Kontrakter!$E$4,L190=Kontrakter!$C$5,Kontrakter!$E$5,L190=Kontrakter!$C$6,Kontrakter!$E$6,L190=Kontrakter!$C$7,Kontrakter!$E$7,L190=Kontrakter!$C$8,Kontrakter!$E$8,L190=Kontrakter!$C$9,Kontrakter!$E$9,L190=Kontrakter!$C$10,Kontrakter!$E$10,L190=Kontrakter!$C$11,Kontrakter!$E$11)</f>
        <v>tilsyn@elvia.no</v>
      </c>
    </row>
    <row r="191" spans="1:14" s="42" customFormat="1" x14ac:dyDescent="0.3">
      <c r="A191" s="43">
        <v>372</v>
      </c>
      <c r="B191" s="42" t="s">
        <v>10</v>
      </c>
      <c r="C191" s="42" t="s">
        <v>284</v>
      </c>
      <c r="D191" s="42" t="s">
        <v>16</v>
      </c>
      <c r="E191" s="42" t="s">
        <v>185</v>
      </c>
      <c r="F191" s="44" t="s">
        <v>1403</v>
      </c>
      <c r="G191" s="42" t="s">
        <v>10</v>
      </c>
      <c r="H191" s="45" t="s">
        <v>1364</v>
      </c>
      <c r="I191" s="46">
        <v>2</v>
      </c>
      <c r="J191" s="46" t="s">
        <v>10</v>
      </c>
      <c r="K191" s="46" t="s">
        <v>185</v>
      </c>
      <c r="L191" s="45" t="str" cm="1">
        <f t="array" ref="L191">_xlfn.IFS(H191=Kontrakter!$B$3,Kontrakter!$C$3,H191=Kontrakter!$B$2,Kontrakter!$C$2,H191=Kontrakter!$B$4,Kontrakter!$C$4,H191=Kontrakter!$B$5,Kontrakter!$C$5,H191=Kontrakter!$B$6,Kontrakter!$C$6,H191=Kontrakter!$B$7,Kontrakter!$C$7,H191=Kontrakter!$B$8,Kontrakter!$C$8,H191=Kontrakter!$B$9,Kontrakter!$C$9,H191=Kontrakter!$B$10,Kontrakter!$C$10,H191=Kontrakter!$B$11,Kontrakter!$C$11)</f>
        <v>Omexom Elsikkerhet AS</v>
      </c>
      <c r="M191" s="45" cm="1">
        <f t="array" ref="M191">_xlfn.IFS(L191=Kontrakter!$C$3,Kontrakter!$D$3,L191=Kontrakter!$C$2,Kontrakter!$D$2,L191=Kontrakter!$C$4,Kontrakter!$D$4,L191=Kontrakter!$C$5,Kontrakter!$D$5,L191=Kontrakter!$C$6,Kontrakter!$D$6,L191=Kontrakter!$C$7,Kontrakter!$D$7,L191=Kontrakter!$C$8,Kontrakter!$D$8,L191=Kontrakter!$C$9,Kontrakter!$D$9,L191=Kontrakter!$C$10,Kontrakter!$D$10,L191=Kontrakter!$C$11,Kontrakter!$D$11)</f>
        <v>23128800</v>
      </c>
      <c r="N191" s="47" t="str" cm="1">
        <f t="array" ref="N191">_xlfn.IFS(L191=Kontrakter!$C$3,Kontrakter!$E$3,L191=Kontrakter!$C$2,Kontrakter!$E$2,L191=Kontrakter!$C$4,Kontrakter!$E$4,L191=Kontrakter!$C$5,Kontrakter!$E$5,L191=Kontrakter!$C$6,Kontrakter!$E$6,L191=Kontrakter!$C$7,Kontrakter!$E$7,L191=Kontrakter!$C$8,Kontrakter!$E$8,L191=Kontrakter!$C$9,Kontrakter!$E$9,L191=Kontrakter!$C$10,Kontrakter!$E$10,L191=Kontrakter!$C$11,Kontrakter!$E$11)</f>
        <v>tilsyn@elvia.no</v>
      </c>
    </row>
    <row r="192" spans="1:14" s="42" customFormat="1" x14ac:dyDescent="0.3">
      <c r="A192" s="43">
        <v>373</v>
      </c>
      <c r="B192" s="42" t="s">
        <v>10</v>
      </c>
      <c r="C192" s="42" t="s">
        <v>219</v>
      </c>
      <c r="D192" s="42" t="s">
        <v>16</v>
      </c>
      <c r="E192" s="42" t="s">
        <v>182</v>
      </c>
      <c r="F192" s="44" t="s">
        <v>1403</v>
      </c>
      <c r="G192" s="42" t="s">
        <v>10</v>
      </c>
      <c r="H192" s="45" t="s">
        <v>1363</v>
      </c>
      <c r="I192" s="46">
        <v>1</v>
      </c>
      <c r="J192" s="46" t="s">
        <v>10</v>
      </c>
      <c r="K192" s="46" t="s">
        <v>182</v>
      </c>
      <c r="L192" s="45" t="str" cm="1">
        <f t="array" ref="L192">_xlfn.IFS(H192=Kontrakter!$B$3,Kontrakter!$C$3,H192=Kontrakter!$B$2,Kontrakter!$C$2,H192=Kontrakter!$B$4,Kontrakter!$C$4,H192=Kontrakter!$B$5,Kontrakter!$C$5,H192=Kontrakter!$B$6,Kontrakter!$C$6,H192=Kontrakter!$B$7,Kontrakter!$C$7,H192=Kontrakter!$B$8,Kontrakter!$C$8,H192=Kontrakter!$B$9,Kontrakter!$C$9,H192=Kontrakter!$B$10,Kontrakter!$C$10,H192=Kontrakter!$B$11,Kontrakter!$C$11)</f>
        <v>Rejlers Elsikkerhet AS</v>
      </c>
      <c r="M192" s="45" cm="1">
        <f t="array" ref="M192">_xlfn.IFS(L192=Kontrakter!$C$3,Kontrakter!$D$3,L192=Kontrakter!$C$2,Kontrakter!$D$2,L192=Kontrakter!$C$4,Kontrakter!$D$4,L192=Kontrakter!$C$5,Kontrakter!$D$5,L192=Kontrakter!$C$6,Kontrakter!$D$6,L192=Kontrakter!$C$7,Kontrakter!$D$7,L192=Kontrakter!$C$8,Kontrakter!$D$8,L192=Kontrakter!$C$9,Kontrakter!$D$9,L192=Kontrakter!$C$10,Kontrakter!$D$10,L192=Kontrakter!$C$11,Kontrakter!$D$11)</f>
        <v>95823000</v>
      </c>
      <c r="N192" s="47" t="str" cm="1">
        <f t="array" ref="N192">_xlfn.IFS(L192=Kontrakter!$C$3,Kontrakter!$E$3,L192=Kontrakter!$C$2,Kontrakter!$E$2,L192=Kontrakter!$C$4,Kontrakter!$E$4,L192=Kontrakter!$C$5,Kontrakter!$E$5,L192=Kontrakter!$C$6,Kontrakter!$E$6,L192=Kontrakter!$C$7,Kontrakter!$E$7,L192=Kontrakter!$C$8,Kontrakter!$E$8,L192=Kontrakter!$C$9,Kontrakter!$E$9,L192=Kontrakter!$C$10,Kontrakter!$E$10,L192=Kontrakter!$C$11,Kontrakter!$E$11)</f>
        <v>tilsyn@elvia.no</v>
      </c>
    </row>
    <row r="193" spans="1:14" s="42" customFormat="1" x14ac:dyDescent="0.3">
      <c r="A193" s="43">
        <v>374</v>
      </c>
      <c r="B193" s="42" t="s">
        <v>10</v>
      </c>
      <c r="C193" s="42" t="s">
        <v>220</v>
      </c>
      <c r="D193" s="42" t="s">
        <v>16</v>
      </c>
      <c r="E193" s="42" t="s">
        <v>182</v>
      </c>
      <c r="F193" s="44" t="s">
        <v>1403</v>
      </c>
      <c r="G193" s="42" t="s">
        <v>10</v>
      </c>
      <c r="H193" s="45" t="s">
        <v>1363</v>
      </c>
      <c r="I193" s="46">
        <v>1</v>
      </c>
      <c r="J193" s="46" t="s">
        <v>10</v>
      </c>
      <c r="K193" s="46" t="s">
        <v>182</v>
      </c>
      <c r="L193" s="45" t="str" cm="1">
        <f t="array" ref="L193">_xlfn.IFS(H193=Kontrakter!$B$3,Kontrakter!$C$3,H193=Kontrakter!$B$2,Kontrakter!$C$2,H193=Kontrakter!$B$4,Kontrakter!$C$4,H193=Kontrakter!$B$5,Kontrakter!$C$5,H193=Kontrakter!$B$6,Kontrakter!$C$6,H193=Kontrakter!$B$7,Kontrakter!$C$7,H193=Kontrakter!$B$8,Kontrakter!$C$8,H193=Kontrakter!$B$9,Kontrakter!$C$9,H193=Kontrakter!$B$10,Kontrakter!$C$10,H193=Kontrakter!$B$11,Kontrakter!$C$11)</f>
        <v>Rejlers Elsikkerhet AS</v>
      </c>
      <c r="M193" s="45" cm="1">
        <f t="array" ref="M193">_xlfn.IFS(L193=Kontrakter!$C$3,Kontrakter!$D$3,L193=Kontrakter!$C$2,Kontrakter!$D$2,L193=Kontrakter!$C$4,Kontrakter!$D$4,L193=Kontrakter!$C$5,Kontrakter!$D$5,L193=Kontrakter!$C$6,Kontrakter!$D$6,L193=Kontrakter!$C$7,Kontrakter!$D$7,L193=Kontrakter!$C$8,Kontrakter!$D$8,L193=Kontrakter!$C$9,Kontrakter!$D$9,L193=Kontrakter!$C$10,Kontrakter!$D$10,L193=Kontrakter!$C$11,Kontrakter!$D$11)</f>
        <v>95823000</v>
      </c>
      <c r="N193" s="47" t="str" cm="1">
        <f t="array" ref="N193">_xlfn.IFS(L193=Kontrakter!$C$3,Kontrakter!$E$3,L193=Kontrakter!$C$2,Kontrakter!$E$2,L193=Kontrakter!$C$4,Kontrakter!$E$4,L193=Kontrakter!$C$5,Kontrakter!$E$5,L193=Kontrakter!$C$6,Kontrakter!$E$6,L193=Kontrakter!$C$7,Kontrakter!$E$7,L193=Kontrakter!$C$8,Kontrakter!$E$8,L193=Kontrakter!$C$9,Kontrakter!$E$9,L193=Kontrakter!$C$10,Kontrakter!$E$10,L193=Kontrakter!$C$11,Kontrakter!$E$11)</f>
        <v>tilsyn@elvia.no</v>
      </c>
    </row>
    <row r="194" spans="1:14" s="42" customFormat="1" x14ac:dyDescent="0.3">
      <c r="A194" s="43">
        <v>375</v>
      </c>
      <c r="B194" s="42" t="s">
        <v>10</v>
      </c>
      <c r="C194" s="42" t="s">
        <v>221</v>
      </c>
      <c r="D194" s="42" t="s">
        <v>16</v>
      </c>
      <c r="E194" s="42" t="s">
        <v>128</v>
      </c>
      <c r="F194" s="44" t="s">
        <v>1403</v>
      </c>
      <c r="G194" s="42" t="s">
        <v>10</v>
      </c>
      <c r="H194" s="45" t="s">
        <v>1363</v>
      </c>
      <c r="I194" s="46">
        <v>1</v>
      </c>
      <c r="J194" s="46" t="s">
        <v>10</v>
      </c>
      <c r="K194" s="46" t="s">
        <v>128</v>
      </c>
      <c r="L194" s="45" t="str" cm="1">
        <f t="array" ref="L194">_xlfn.IFS(H194=Kontrakter!$B$3,Kontrakter!$C$3,H194=Kontrakter!$B$2,Kontrakter!$C$2,H194=Kontrakter!$B$4,Kontrakter!$C$4,H194=Kontrakter!$B$5,Kontrakter!$C$5,H194=Kontrakter!$B$6,Kontrakter!$C$6,H194=Kontrakter!$B$7,Kontrakter!$C$7,H194=Kontrakter!$B$8,Kontrakter!$C$8,H194=Kontrakter!$B$9,Kontrakter!$C$9,H194=Kontrakter!$B$10,Kontrakter!$C$10,H194=Kontrakter!$B$11,Kontrakter!$C$11)</f>
        <v>Rejlers Elsikkerhet AS</v>
      </c>
      <c r="M194" s="45" cm="1">
        <f t="array" ref="M194">_xlfn.IFS(L194=Kontrakter!$C$3,Kontrakter!$D$3,L194=Kontrakter!$C$2,Kontrakter!$D$2,L194=Kontrakter!$C$4,Kontrakter!$D$4,L194=Kontrakter!$C$5,Kontrakter!$D$5,L194=Kontrakter!$C$6,Kontrakter!$D$6,L194=Kontrakter!$C$7,Kontrakter!$D$7,L194=Kontrakter!$C$8,Kontrakter!$D$8,L194=Kontrakter!$C$9,Kontrakter!$D$9,L194=Kontrakter!$C$10,Kontrakter!$D$10,L194=Kontrakter!$C$11,Kontrakter!$D$11)</f>
        <v>95823000</v>
      </c>
      <c r="N194" s="47" t="str" cm="1">
        <f t="array" ref="N194">_xlfn.IFS(L194=Kontrakter!$C$3,Kontrakter!$E$3,L194=Kontrakter!$C$2,Kontrakter!$E$2,L194=Kontrakter!$C$4,Kontrakter!$E$4,L194=Kontrakter!$C$5,Kontrakter!$E$5,L194=Kontrakter!$C$6,Kontrakter!$E$6,L194=Kontrakter!$C$7,Kontrakter!$E$7,L194=Kontrakter!$C$8,Kontrakter!$E$8,L194=Kontrakter!$C$9,Kontrakter!$E$9,L194=Kontrakter!$C$10,Kontrakter!$E$10,L194=Kontrakter!$C$11,Kontrakter!$E$11)</f>
        <v>tilsyn@elvia.no</v>
      </c>
    </row>
    <row r="195" spans="1:14" s="42" customFormat="1" x14ac:dyDescent="0.3">
      <c r="A195" s="43">
        <v>376</v>
      </c>
      <c r="B195" s="42" t="s">
        <v>10</v>
      </c>
      <c r="C195" s="42" t="s">
        <v>222</v>
      </c>
      <c r="D195" s="42" t="s">
        <v>16</v>
      </c>
      <c r="E195" s="42" t="s">
        <v>182</v>
      </c>
      <c r="F195" s="44" t="s">
        <v>1403</v>
      </c>
      <c r="G195" s="42" t="s">
        <v>10</v>
      </c>
      <c r="H195" s="45" t="s">
        <v>1363</v>
      </c>
      <c r="I195" s="46">
        <v>1</v>
      </c>
      <c r="J195" s="46" t="s">
        <v>10</v>
      </c>
      <c r="K195" s="46" t="s">
        <v>182</v>
      </c>
      <c r="L195" s="45" t="str" cm="1">
        <f t="array" ref="L195">_xlfn.IFS(H195=Kontrakter!$B$3,Kontrakter!$C$3,H195=Kontrakter!$B$2,Kontrakter!$C$2,H195=Kontrakter!$B$4,Kontrakter!$C$4,H195=Kontrakter!$B$5,Kontrakter!$C$5,H195=Kontrakter!$B$6,Kontrakter!$C$6,H195=Kontrakter!$B$7,Kontrakter!$C$7,H195=Kontrakter!$B$8,Kontrakter!$C$8,H195=Kontrakter!$B$9,Kontrakter!$C$9,H195=Kontrakter!$B$10,Kontrakter!$C$10,H195=Kontrakter!$B$11,Kontrakter!$C$11)</f>
        <v>Rejlers Elsikkerhet AS</v>
      </c>
      <c r="M195" s="45" cm="1">
        <f t="array" ref="M195">_xlfn.IFS(L195=Kontrakter!$C$3,Kontrakter!$D$3,L195=Kontrakter!$C$2,Kontrakter!$D$2,L195=Kontrakter!$C$4,Kontrakter!$D$4,L195=Kontrakter!$C$5,Kontrakter!$D$5,L195=Kontrakter!$C$6,Kontrakter!$D$6,L195=Kontrakter!$C$7,Kontrakter!$D$7,L195=Kontrakter!$C$8,Kontrakter!$D$8,L195=Kontrakter!$C$9,Kontrakter!$D$9,L195=Kontrakter!$C$10,Kontrakter!$D$10,L195=Kontrakter!$C$11,Kontrakter!$D$11)</f>
        <v>95823000</v>
      </c>
      <c r="N195" s="47" t="str" cm="1">
        <f t="array" ref="N195">_xlfn.IFS(L195=Kontrakter!$C$3,Kontrakter!$E$3,L195=Kontrakter!$C$2,Kontrakter!$E$2,L195=Kontrakter!$C$4,Kontrakter!$E$4,L195=Kontrakter!$C$5,Kontrakter!$E$5,L195=Kontrakter!$C$6,Kontrakter!$E$6,L195=Kontrakter!$C$7,Kontrakter!$E$7,L195=Kontrakter!$C$8,Kontrakter!$E$8,L195=Kontrakter!$C$9,Kontrakter!$E$9,L195=Kontrakter!$C$10,Kontrakter!$E$10,L195=Kontrakter!$C$11,Kontrakter!$E$11)</f>
        <v>tilsyn@elvia.no</v>
      </c>
    </row>
    <row r="196" spans="1:14" s="42" customFormat="1" x14ac:dyDescent="0.3">
      <c r="A196" s="43">
        <v>377</v>
      </c>
      <c r="B196" s="42" t="s">
        <v>10</v>
      </c>
      <c r="C196" s="42" t="s">
        <v>223</v>
      </c>
      <c r="D196" s="42" t="s">
        <v>16</v>
      </c>
      <c r="E196" s="42" t="s">
        <v>128</v>
      </c>
      <c r="F196" s="44" t="s">
        <v>1403</v>
      </c>
      <c r="G196" s="42" t="s">
        <v>10</v>
      </c>
      <c r="H196" s="45" t="s">
        <v>1363</v>
      </c>
      <c r="I196" s="46">
        <v>1</v>
      </c>
      <c r="J196" s="46" t="s">
        <v>10</v>
      </c>
      <c r="K196" s="46" t="s">
        <v>128</v>
      </c>
      <c r="L196" s="45" t="str" cm="1">
        <f t="array" ref="L196">_xlfn.IFS(H196=Kontrakter!$B$3,Kontrakter!$C$3,H196=Kontrakter!$B$2,Kontrakter!$C$2,H196=Kontrakter!$B$4,Kontrakter!$C$4,H196=Kontrakter!$B$5,Kontrakter!$C$5,H196=Kontrakter!$B$6,Kontrakter!$C$6,H196=Kontrakter!$B$7,Kontrakter!$C$7,H196=Kontrakter!$B$8,Kontrakter!$C$8,H196=Kontrakter!$B$9,Kontrakter!$C$9,H196=Kontrakter!$B$10,Kontrakter!$C$10,H196=Kontrakter!$B$11,Kontrakter!$C$11)</f>
        <v>Rejlers Elsikkerhet AS</v>
      </c>
      <c r="M196" s="45" cm="1">
        <f t="array" ref="M196">_xlfn.IFS(L196=Kontrakter!$C$3,Kontrakter!$D$3,L196=Kontrakter!$C$2,Kontrakter!$D$2,L196=Kontrakter!$C$4,Kontrakter!$D$4,L196=Kontrakter!$C$5,Kontrakter!$D$5,L196=Kontrakter!$C$6,Kontrakter!$D$6,L196=Kontrakter!$C$7,Kontrakter!$D$7,L196=Kontrakter!$C$8,Kontrakter!$D$8,L196=Kontrakter!$C$9,Kontrakter!$D$9,L196=Kontrakter!$C$10,Kontrakter!$D$10,L196=Kontrakter!$C$11,Kontrakter!$D$11)</f>
        <v>95823000</v>
      </c>
      <c r="N196" s="47" t="str" cm="1">
        <f t="array" ref="N196">_xlfn.IFS(L196=Kontrakter!$C$3,Kontrakter!$E$3,L196=Kontrakter!$C$2,Kontrakter!$E$2,L196=Kontrakter!$C$4,Kontrakter!$E$4,L196=Kontrakter!$C$5,Kontrakter!$E$5,L196=Kontrakter!$C$6,Kontrakter!$E$6,L196=Kontrakter!$C$7,Kontrakter!$E$7,L196=Kontrakter!$C$8,Kontrakter!$E$8,L196=Kontrakter!$C$9,Kontrakter!$E$9,L196=Kontrakter!$C$10,Kontrakter!$E$10,L196=Kontrakter!$C$11,Kontrakter!$E$11)</f>
        <v>tilsyn@elvia.no</v>
      </c>
    </row>
    <row r="197" spans="1:14" s="42" customFormat="1" x14ac:dyDescent="0.3">
      <c r="A197" s="43">
        <v>378</v>
      </c>
      <c r="B197" s="42" t="s">
        <v>10</v>
      </c>
      <c r="C197" s="42" t="s">
        <v>224</v>
      </c>
      <c r="D197" s="42" t="s">
        <v>16</v>
      </c>
      <c r="E197" s="42" t="s">
        <v>182</v>
      </c>
      <c r="F197" s="44" t="s">
        <v>1403</v>
      </c>
      <c r="G197" s="42" t="s">
        <v>10</v>
      </c>
      <c r="H197" s="45" t="s">
        <v>1363</v>
      </c>
      <c r="I197" s="46">
        <v>1</v>
      </c>
      <c r="J197" s="46" t="s">
        <v>10</v>
      </c>
      <c r="K197" s="46" t="s">
        <v>182</v>
      </c>
      <c r="L197" s="45" t="str" cm="1">
        <f t="array" ref="L197">_xlfn.IFS(H197=Kontrakter!$B$3,Kontrakter!$C$3,H197=Kontrakter!$B$2,Kontrakter!$C$2,H197=Kontrakter!$B$4,Kontrakter!$C$4,H197=Kontrakter!$B$5,Kontrakter!$C$5,H197=Kontrakter!$B$6,Kontrakter!$C$6,H197=Kontrakter!$B$7,Kontrakter!$C$7,H197=Kontrakter!$B$8,Kontrakter!$C$8,H197=Kontrakter!$B$9,Kontrakter!$C$9,H197=Kontrakter!$B$10,Kontrakter!$C$10,H197=Kontrakter!$B$11,Kontrakter!$C$11)</f>
        <v>Rejlers Elsikkerhet AS</v>
      </c>
      <c r="M197" s="45" cm="1">
        <f t="array" ref="M197">_xlfn.IFS(L197=Kontrakter!$C$3,Kontrakter!$D$3,L197=Kontrakter!$C$2,Kontrakter!$D$2,L197=Kontrakter!$C$4,Kontrakter!$D$4,L197=Kontrakter!$C$5,Kontrakter!$D$5,L197=Kontrakter!$C$6,Kontrakter!$D$6,L197=Kontrakter!$C$7,Kontrakter!$D$7,L197=Kontrakter!$C$8,Kontrakter!$D$8,L197=Kontrakter!$C$9,Kontrakter!$D$9,L197=Kontrakter!$C$10,Kontrakter!$D$10,L197=Kontrakter!$C$11,Kontrakter!$D$11)</f>
        <v>95823000</v>
      </c>
      <c r="N197" s="47" t="str" cm="1">
        <f t="array" ref="N197">_xlfn.IFS(L197=Kontrakter!$C$3,Kontrakter!$E$3,L197=Kontrakter!$C$2,Kontrakter!$E$2,L197=Kontrakter!$C$4,Kontrakter!$E$4,L197=Kontrakter!$C$5,Kontrakter!$E$5,L197=Kontrakter!$C$6,Kontrakter!$E$6,L197=Kontrakter!$C$7,Kontrakter!$E$7,L197=Kontrakter!$C$8,Kontrakter!$E$8,L197=Kontrakter!$C$9,Kontrakter!$E$9,L197=Kontrakter!$C$10,Kontrakter!$E$10,L197=Kontrakter!$C$11,Kontrakter!$E$11)</f>
        <v>tilsyn@elvia.no</v>
      </c>
    </row>
    <row r="198" spans="1:14" s="42" customFormat="1" x14ac:dyDescent="0.3">
      <c r="A198" s="43">
        <v>379</v>
      </c>
      <c r="B198" s="42" t="s">
        <v>10</v>
      </c>
      <c r="C198" s="42" t="s">
        <v>225</v>
      </c>
      <c r="D198" s="42" t="s">
        <v>16</v>
      </c>
      <c r="E198" s="42" t="s">
        <v>128</v>
      </c>
      <c r="F198" s="44" t="s">
        <v>1403</v>
      </c>
      <c r="G198" s="42" t="s">
        <v>10</v>
      </c>
      <c r="H198" s="45" t="s">
        <v>1363</v>
      </c>
      <c r="I198" s="46">
        <v>1</v>
      </c>
      <c r="J198" s="46" t="s">
        <v>10</v>
      </c>
      <c r="K198" s="46" t="s">
        <v>128</v>
      </c>
      <c r="L198" s="45" t="str" cm="1">
        <f t="array" ref="L198">_xlfn.IFS(H198=Kontrakter!$B$3,Kontrakter!$C$3,H198=Kontrakter!$B$2,Kontrakter!$C$2,H198=Kontrakter!$B$4,Kontrakter!$C$4,H198=Kontrakter!$B$5,Kontrakter!$C$5,H198=Kontrakter!$B$6,Kontrakter!$C$6,H198=Kontrakter!$B$7,Kontrakter!$C$7,H198=Kontrakter!$B$8,Kontrakter!$C$8,H198=Kontrakter!$B$9,Kontrakter!$C$9,H198=Kontrakter!$B$10,Kontrakter!$C$10,H198=Kontrakter!$B$11,Kontrakter!$C$11)</f>
        <v>Rejlers Elsikkerhet AS</v>
      </c>
      <c r="M198" s="45" cm="1">
        <f t="array" ref="M198">_xlfn.IFS(L198=Kontrakter!$C$3,Kontrakter!$D$3,L198=Kontrakter!$C$2,Kontrakter!$D$2,L198=Kontrakter!$C$4,Kontrakter!$D$4,L198=Kontrakter!$C$5,Kontrakter!$D$5,L198=Kontrakter!$C$6,Kontrakter!$D$6,L198=Kontrakter!$C$7,Kontrakter!$D$7,L198=Kontrakter!$C$8,Kontrakter!$D$8,L198=Kontrakter!$C$9,Kontrakter!$D$9,L198=Kontrakter!$C$10,Kontrakter!$D$10,L198=Kontrakter!$C$11,Kontrakter!$D$11)</f>
        <v>95823000</v>
      </c>
      <c r="N198" s="47" t="str" cm="1">
        <f t="array" ref="N198">_xlfn.IFS(L198=Kontrakter!$C$3,Kontrakter!$E$3,L198=Kontrakter!$C$2,Kontrakter!$E$2,L198=Kontrakter!$C$4,Kontrakter!$E$4,L198=Kontrakter!$C$5,Kontrakter!$E$5,L198=Kontrakter!$C$6,Kontrakter!$E$6,L198=Kontrakter!$C$7,Kontrakter!$E$7,L198=Kontrakter!$C$8,Kontrakter!$E$8,L198=Kontrakter!$C$9,Kontrakter!$E$9,L198=Kontrakter!$C$10,Kontrakter!$E$10,L198=Kontrakter!$C$11,Kontrakter!$E$11)</f>
        <v>tilsyn@elvia.no</v>
      </c>
    </row>
    <row r="199" spans="1:14" s="42" customFormat="1" x14ac:dyDescent="0.3">
      <c r="A199" s="43">
        <v>380</v>
      </c>
      <c r="B199" s="42" t="s">
        <v>10</v>
      </c>
      <c r="C199" s="42" t="s">
        <v>226</v>
      </c>
      <c r="D199" s="42" t="s">
        <v>16</v>
      </c>
      <c r="E199" s="42" t="s">
        <v>128</v>
      </c>
      <c r="F199" s="44" t="s">
        <v>1403</v>
      </c>
      <c r="G199" s="42" t="s">
        <v>10</v>
      </c>
      <c r="H199" s="45" t="s">
        <v>1363</v>
      </c>
      <c r="I199" s="46">
        <v>1</v>
      </c>
      <c r="J199" s="46" t="s">
        <v>10</v>
      </c>
      <c r="K199" s="46" t="s">
        <v>128</v>
      </c>
      <c r="L199" s="45" t="str" cm="1">
        <f t="array" ref="L199">_xlfn.IFS(H199=Kontrakter!$B$3,Kontrakter!$C$3,H199=Kontrakter!$B$2,Kontrakter!$C$2,H199=Kontrakter!$B$4,Kontrakter!$C$4,H199=Kontrakter!$B$5,Kontrakter!$C$5,H199=Kontrakter!$B$6,Kontrakter!$C$6,H199=Kontrakter!$B$7,Kontrakter!$C$7,H199=Kontrakter!$B$8,Kontrakter!$C$8,H199=Kontrakter!$B$9,Kontrakter!$C$9,H199=Kontrakter!$B$10,Kontrakter!$C$10,H199=Kontrakter!$B$11,Kontrakter!$C$11)</f>
        <v>Rejlers Elsikkerhet AS</v>
      </c>
      <c r="M199" s="45" cm="1">
        <f t="array" ref="M199">_xlfn.IFS(L199=Kontrakter!$C$3,Kontrakter!$D$3,L199=Kontrakter!$C$2,Kontrakter!$D$2,L199=Kontrakter!$C$4,Kontrakter!$D$4,L199=Kontrakter!$C$5,Kontrakter!$D$5,L199=Kontrakter!$C$6,Kontrakter!$D$6,L199=Kontrakter!$C$7,Kontrakter!$D$7,L199=Kontrakter!$C$8,Kontrakter!$D$8,L199=Kontrakter!$C$9,Kontrakter!$D$9,L199=Kontrakter!$C$10,Kontrakter!$D$10,L199=Kontrakter!$C$11,Kontrakter!$D$11)</f>
        <v>95823000</v>
      </c>
      <c r="N199" s="47" t="str" cm="1">
        <f t="array" ref="N199">_xlfn.IFS(L199=Kontrakter!$C$3,Kontrakter!$E$3,L199=Kontrakter!$C$2,Kontrakter!$E$2,L199=Kontrakter!$C$4,Kontrakter!$E$4,L199=Kontrakter!$C$5,Kontrakter!$E$5,L199=Kontrakter!$C$6,Kontrakter!$E$6,L199=Kontrakter!$C$7,Kontrakter!$E$7,L199=Kontrakter!$C$8,Kontrakter!$E$8,L199=Kontrakter!$C$9,Kontrakter!$E$9,L199=Kontrakter!$C$10,Kontrakter!$E$10,L199=Kontrakter!$C$11,Kontrakter!$E$11)</f>
        <v>tilsyn@elvia.no</v>
      </c>
    </row>
    <row r="200" spans="1:14" s="42" customFormat="1" x14ac:dyDescent="0.3">
      <c r="A200" s="43">
        <v>381</v>
      </c>
      <c r="B200" s="42" t="s">
        <v>10</v>
      </c>
      <c r="C200" s="42" t="s">
        <v>227</v>
      </c>
      <c r="D200" s="42" t="s">
        <v>16</v>
      </c>
      <c r="E200" s="42" t="s">
        <v>128</v>
      </c>
      <c r="F200" s="44" t="s">
        <v>1403</v>
      </c>
      <c r="G200" s="42" t="s">
        <v>10</v>
      </c>
      <c r="H200" s="45" t="s">
        <v>1363</v>
      </c>
      <c r="I200" s="46">
        <v>1</v>
      </c>
      <c r="J200" s="46" t="s">
        <v>10</v>
      </c>
      <c r="K200" s="46" t="s">
        <v>128</v>
      </c>
      <c r="L200" s="45" t="str" cm="1">
        <f t="array" ref="L200">_xlfn.IFS(H200=Kontrakter!$B$3,Kontrakter!$C$3,H200=Kontrakter!$B$2,Kontrakter!$C$2,H200=Kontrakter!$B$4,Kontrakter!$C$4,H200=Kontrakter!$B$5,Kontrakter!$C$5,H200=Kontrakter!$B$6,Kontrakter!$C$6,H200=Kontrakter!$B$7,Kontrakter!$C$7,H200=Kontrakter!$B$8,Kontrakter!$C$8,H200=Kontrakter!$B$9,Kontrakter!$C$9,H200=Kontrakter!$B$10,Kontrakter!$C$10,H200=Kontrakter!$B$11,Kontrakter!$C$11)</f>
        <v>Rejlers Elsikkerhet AS</v>
      </c>
      <c r="M200" s="45" cm="1">
        <f t="array" ref="M200">_xlfn.IFS(L200=Kontrakter!$C$3,Kontrakter!$D$3,L200=Kontrakter!$C$2,Kontrakter!$D$2,L200=Kontrakter!$C$4,Kontrakter!$D$4,L200=Kontrakter!$C$5,Kontrakter!$D$5,L200=Kontrakter!$C$6,Kontrakter!$D$6,L200=Kontrakter!$C$7,Kontrakter!$D$7,L200=Kontrakter!$C$8,Kontrakter!$D$8,L200=Kontrakter!$C$9,Kontrakter!$D$9,L200=Kontrakter!$C$10,Kontrakter!$D$10,L200=Kontrakter!$C$11,Kontrakter!$D$11)</f>
        <v>95823000</v>
      </c>
      <c r="N200" s="47" t="str" cm="1">
        <f t="array" ref="N200">_xlfn.IFS(L200=Kontrakter!$C$3,Kontrakter!$E$3,L200=Kontrakter!$C$2,Kontrakter!$E$2,L200=Kontrakter!$C$4,Kontrakter!$E$4,L200=Kontrakter!$C$5,Kontrakter!$E$5,L200=Kontrakter!$C$6,Kontrakter!$E$6,L200=Kontrakter!$C$7,Kontrakter!$E$7,L200=Kontrakter!$C$8,Kontrakter!$E$8,L200=Kontrakter!$C$9,Kontrakter!$E$9,L200=Kontrakter!$C$10,Kontrakter!$E$10,L200=Kontrakter!$C$11,Kontrakter!$E$11)</f>
        <v>tilsyn@elvia.no</v>
      </c>
    </row>
    <row r="201" spans="1:14" s="42" customFormat="1" x14ac:dyDescent="0.3">
      <c r="A201" s="43">
        <v>382</v>
      </c>
      <c r="B201" s="42" t="s">
        <v>10</v>
      </c>
      <c r="C201" s="42" t="s">
        <v>228</v>
      </c>
      <c r="D201" s="42" t="s">
        <v>16</v>
      </c>
      <c r="E201" s="42" t="s">
        <v>128</v>
      </c>
      <c r="F201" s="44" t="s">
        <v>1403</v>
      </c>
      <c r="G201" s="42" t="s">
        <v>10</v>
      </c>
      <c r="H201" s="45" t="s">
        <v>1363</v>
      </c>
      <c r="I201" s="46">
        <v>1</v>
      </c>
      <c r="J201" s="46" t="s">
        <v>10</v>
      </c>
      <c r="K201" s="46" t="s">
        <v>128</v>
      </c>
      <c r="L201" s="45" t="str" cm="1">
        <f t="array" ref="L201">_xlfn.IFS(H201=Kontrakter!$B$3,Kontrakter!$C$3,H201=Kontrakter!$B$2,Kontrakter!$C$2,H201=Kontrakter!$B$4,Kontrakter!$C$4,H201=Kontrakter!$B$5,Kontrakter!$C$5,H201=Kontrakter!$B$6,Kontrakter!$C$6,H201=Kontrakter!$B$7,Kontrakter!$C$7,H201=Kontrakter!$B$8,Kontrakter!$C$8,H201=Kontrakter!$B$9,Kontrakter!$C$9,H201=Kontrakter!$B$10,Kontrakter!$C$10,H201=Kontrakter!$B$11,Kontrakter!$C$11)</f>
        <v>Rejlers Elsikkerhet AS</v>
      </c>
      <c r="M201" s="45" cm="1">
        <f t="array" ref="M201">_xlfn.IFS(L201=Kontrakter!$C$3,Kontrakter!$D$3,L201=Kontrakter!$C$2,Kontrakter!$D$2,L201=Kontrakter!$C$4,Kontrakter!$D$4,L201=Kontrakter!$C$5,Kontrakter!$D$5,L201=Kontrakter!$C$6,Kontrakter!$D$6,L201=Kontrakter!$C$7,Kontrakter!$D$7,L201=Kontrakter!$C$8,Kontrakter!$D$8,L201=Kontrakter!$C$9,Kontrakter!$D$9,L201=Kontrakter!$C$10,Kontrakter!$D$10,L201=Kontrakter!$C$11,Kontrakter!$D$11)</f>
        <v>95823000</v>
      </c>
      <c r="N201" s="47" t="str" cm="1">
        <f t="array" ref="N201">_xlfn.IFS(L201=Kontrakter!$C$3,Kontrakter!$E$3,L201=Kontrakter!$C$2,Kontrakter!$E$2,L201=Kontrakter!$C$4,Kontrakter!$E$4,L201=Kontrakter!$C$5,Kontrakter!$E$5,L201=Kontrakter!$C$6,Kontrakter!$E$6,L201=Kontrakter!$C$7,Kontrakter!$E$7,L201=Kontrakter!$C$8,Kontrakter!$E$8,L201=Kontrakter!$C$9,Kontrakter!$E$9,L201=Kontrakter!$C$10,Kontrakter!$E$10,L201=Kontrakter!$C$11,Kontrakter!$E$11)</f>
        <v>tilsyn@elvia.no</v>
      </c>
    </row>
    <row r="202" spans="1:14" s="42" customFormat="1" x14ac:dyDescent="0.3">
      <c r="A202" s="43">
        <v>383</v>
      </c>
      <c r="B202" s="42" t="s">
        <v>10</v>
      </c>
      <c r="C202" s="42" t="s">
        <v>229</v>
      </c>
      <c r="D202" s="42" t="s">
        <v>16</v>
      </c>
      <c r="E202" s="42" t="s">
        <v>128</v>
      </c>
      <c r="F202" s="44" t="s">
        <v>1403</v>
      </c>
      <c r="G202" s="42" t="s">
        <v>10</v>
      </c>
      <c r="H202" s="45" t="s">
        <v>1363</v>
      </c>
      <c r="I202" s="46">
        <v>1</v>
      </c>
      <c r="J202" s="46" t="s">
        <v>10</v>
      </c>
      <c r="K202" s="46" t="s">
        <v>128</v>
      </c>
      <c r="L202" s="45" t="str" cm="1">
        <f t="array" ref="L202">_xlfn.IFS(H202=Kontrakter!$B$3,Kontrakter!$C$3,H202=Kontrakter!$B$2,Kontrakter!$C$2,H202=Kontrakter!$B$4,Kontrakter!$C$4,H202=Kontrakter!$B$5,Kontrakter!$C$5,H202=Kontrakter!$B$6,Kontrakter!$C$6,H202=Kontrakter!$B$7,Kontrakter!$C$7,H202=Kontrakter!$B$8,Kontrakter!$C$8,H202=Kontrakter!$B$9,Kontrakter!$C$9,H202=Kontrakter!$B$10,Kontrakter!$C$10,H202=Kontrakter!$B$11,Kontrakter!$C$11)</f>
        <v>Rejlers Elsikkerhet AS</v>
      </c>
      <c r="M202" s="45" cm="1">
        <f t="array" ref="M202">_xlfn.IFS(L202=Kontrakter!$C$3,Kontrakter!$D$3,L202=Kontrakter!$C$2,Kontrakter!$D$2,L202=Kontrakter!$C$4,Kontrakter!$D$4,L202=Kontrakter!$C$5,Kontrakter!$D$5,L202=Kontrakter!$C$6,Kontrakter!$D$6,L202=Kontrakter!$C$7,Kontrakter!$D$7,L202=Kontrakter!$C$8,Kontrakter!$D$8,L202=Kontrakter!$C$9,Kontrakter!$D$9,L202=Kontrakter!$C$10,Kontrakter!$D$10,L202=Kontrakter!$C$11,Kontrakter!$D$11)</f>
        <v>95823000</v>
      </c>
      <c r="N202" s="47" t="str" cm="1">
        <f t="array" ref="N202">_xlfn.IFS(L202=Kontrakter!$C$3,Kontrakter!$E$3,L202=Kontrakter!$C$2,Kontrakter!$E$2,L202=Kontrakter!$C$4,Kontrakter!$E$4,L202=Kontrakter!$C$5,Kontrakter!$E$5,L202=Kontrakter!$C$6,Kontrakter!$E$6,L202=Kontrakter!$C$7,Kontrakter!$E$7,L202=Kontrakter!$C$8,Kontrakter!$E$8,L202=Kontrakter!$C$9,Kontrakter!$E$9,L202=Kontrakter!$C$10,Kontrakter!$E$10,L202=Kontrakter!$C$11,Kontrakter!$E$11)</f>
        <v>tilsyn@elvia.no</v>
      </c>
    </row>
    <row r="203" spans="1:14" s="42" customFormat="1" x14ac:dyDescent="0.3">
      <c r="A203" s="43">
        <v>401</v>
      </c>
      <c r="B203" s="42" t="s">
        <v>10</v>
      </c>
      <c r="C203" s="42" t="s">
        <v>190</v>
      </c>
      <c r="D203" s="42" t="s">
        <v>12</v>
      </c>
      <c r="E203" s="42" t="s">
        <v>185</v>
      </c>
      <c r="F203" s="44" t="s">
        <v>1403</v>
      </c>
      <c r="G203" s="42" t="s">
        <v>10</v>
      </c>
      <c r="H203" s="45" t="s">
        <v>1364</v>
      </c>
      <c r="I203" s="46">
        <v>2</v>
      </c>
      <c r="J203" s="46" t="s">
        <v>10</v>
      </c>
      <c r="K203" s="46" t="s">
        <v>185</v>
      </c>
      <c r="L203" s="45" t="str" cm="1">
        <f t="array" ref="L203">_xlfn.IFS(H203=Kontrakter!$B$3,Kontrakter!$C$3,H203=Kontrakter!$B$2,Kontrakter!$C$2,H203=Kontrakter!$B$4,Kontrakter!$C$4,H203=Kontrakter!$B$5,Kontrakter!$C$5,H203=Kontrakter!$B$6,Kontrakter!$C$6,H203=Kontrakter!$B$7,Kontrakter!$C$7,H203=Kontrakter!$B$8,Kontrakter!$C$8,H203=Kontrakter!$B$9,Kontrakter!$C$9,H203=Kontrakter!$B$10,Kontrakter!$C$10,H203=Kontrakter!$B$11,Kontrakter!$C$11)</f>
        <v>Omexom Elsikkerhet AS</v>
      </c>
      <c r="M203" s="45" cm="1">
        <f t="array" ref="M203">_xlfn.IFS(L203=Kontrakter!$C$3,Kontrakter!$D$3,L203=Kontrakter!$C$2,Kontrakter!$D$2,L203=Kontrakter!$C$4,Kontrakter!$D$4,L203=Kontrakter!$C$5,Kontrakter!$D$5,L203=Kontrakter!$C$6,Kontrakter!$D$6,L203=Kontrakter!$C$7,Kontrakter!$D$7,L203=Kontrakter!$C$8,Kontrakter!$D$8,L203=Kontrakter!$C$9,Kontrakter!$D$9,L203=Kontrakter!$C$10,Kontrakter!$D$10,L203=Kontrakter!$C$11,Kontrakter!$D$11)</f>
        <v>23128800</v>
      </c>
      <c r="N203" s="47" t="str" cm="1">
        <f t="array" ref="N203">_xlfn.IFS(L203=Kontrakter!$C$3,Kontrakter!$E$3,L203=Kontrakter!$C$2,Kontrakter!$E$2,L203=Kontrakter!$C$4,Kontrakter!$E$4,L203=Kontrakter!$C$5,Kontrakter!$E$5,L203=Kontrakter!$C$6,Kontrakter!$E$6,L203=Kontrakter!$C$7,Kontrakter!$E$7,L203=Kontrakter!$C$8,Kontrakter!$E$8,L203=Kontrakter!$C$9,Kontrakter!$E$9,L203=Kontrakter!$C$10,Kontrakter!$E$10,L203=Kontrakter!$C$11,Kontrakter!$E$11)</f>
        <v>tilsyn@elvia.no</v>
      </c>
    </row>
    <row r="204" spans="1:14" s="42" customFormat="1" x14ac:dyDescent="0.3">
      <c r="A204" s="43">
        <v>402</v>
      </c>
      <c r="B204" s="42" t="s">
        <v>10</v>
      </c>
      <c r="C204" s="42" t="s">
        <v>195</v>
      </c>
      <c r="D204" s="42" t="s">
        <v>12</v>
      </c>
      <c r="E204" s="42" t="s">
        <v>185</v>
      </c>
      <c r="F204" s="44" t="s">
        <v>1403</v>
      </c>
      <c r="G204" s="42" t="s">
        <v>10</v>
      </c>
      <c r="H204" s="45" t="s">
        <v>1364</v>
      </c>
      <c r="I204" s="46">
        <v>2</v>
      </c>
      <c r="J204" s="46" t="s">
        <v>10</v>
      </c>
      <c r="K204" s="46" t="s">
        <v>185</v>
      </c>
      <c r="L204" s="45" t="str" cm="1">
        <f t="array" ref="L204">_xlfn.IFS(H204=Kontrakter!$B$3,Kontrakter!$C$3,H204=Kontrakter!$B$2,Kontrakter!$C$2,H204=Kontrakter!$B$4,Kontrakter!$C$4,H204=Kontrakter!$B$5,Kontrakter!$C$5,H204=Kontrakter!$B$6,Kontrakter!$C$6,H204=Kontrakter!$B$7,Kontrakter!$C$7,H204=Kontrakter!$B$8,Kontrakter!$C$8,H204=Kontrakter!$B$9,Kontrakter!$C$9,H204=Kontrakter!$B$10,Kontrakter!$C$10,H204=Kontrakter!$B$11,Kontrakter!$C$11)</f>
        <v>Omexom Elsikkerhet AS</v>
      </c>
      <c r="M204" s="45" cm="1">
        <f t="array" ref="M204">_xlfn.IFS(L204=Kontrakter!$C$3,Kontrakter!$D$3,L204=Kontrakter!$C$2,Kontrakter!$D$2,L204=Kontrakter!$C$4,Kontrakter!$D$4,L204=Kontrakter!$C$5,Kontrakter!$D$5,L204=Kontrakter!$C$6,Kontrakter!$D$6,L204=Kontrakter!$C$7,Kontrakter!$D$7,L204=Kontrakter!$C$8,Kontrakter!$D$8,L204=Kontrakter!$C$9,Kontrakter!$D$9,L204=Kontrakter!$C$10,Kontrakter!$D$10,L204=Kontrakter!$C$11,Kontrakter!$D$11)</f>
        <v>23128800</v>
      </c>
      <c r="N204" s="47" t="str" cm="1">
        <f t="array" ref="N204">_xlfn.IFS(L204=Kontrakter!$C$3,Kontrakter!$E$3,L204=Kontrakter!$C$2,Kontrakter!$E$2,L204=Kontrakter!$C$4,Kontrakter!$E$4,L204=Kontrakter!$C$5,Kontrakter!$E$5,L204=Kontrakter!$C$6,Kontrakter!$E$6,L204=Kontrakter!$C$7,Kontrakter!$E$7,L204=Kontrakter!$C$8,Kontrakter!$E$8,L204=Kontrakter!$C$9,Kontrakter!$E$9,L204=Kontrakter!$C$10,Kontrakter!$E$10,L204=Kontrakter!$C$11,Kontrakter!$E$11)</f>
        <v>tilsyn@elvia.no</v>
      </c>
    </row>
    <row r="205" spans="1:14" s="42" customFormat="1" x14ac:dyDescent="0.3">
      <c r="A205" s="43">
        <v>403</v>
      </c>
      <c r="B205" s="42" t="s">
        <v>10</v>
      </c>
      <c r="C205" s="42" t="s">
        <v>218</v>
      </c>
      <c r="D205" s="42" t="s">
        <v>12</v>
      </c>
      <c r="E205" s="42" t="s">
        <v>185</v>
      </c>
      <c r="F205" s="44" t="s">
        <v>1403</v>
      </c>
      <c r="G205" s="42" t="s">
        <v>10</v>
      </c>
      <c r="H205" s="45" t="s">
        <v>1364</v>
      </c>
      <c r="I205" s="46">
        <v>2</v>
      </c>
      <c r="J205" s="46" t="s">
        <v>10</v>
      </c>
      <c r="K205" s="46" t="s">
        <v>185</v>
      </c>
      <c r="L205" s="45" t="str" cm="1">
        <f t="array" ref="L205">_xlfn.IFS(H205=Kontrakter!$B$3,Kontrakter!$C$3,H205=Kontrakter!$B$2,Kontrakter!$C$2,H205=Kontrakter!$B$4,Kontrakter!$C$4,H205=Kontrakter!$B$5,Kontrakter!$C$5,H205=Kontrakter!$B$6,Kontrakter!$C$6,H205=Kontrakter!$B$7,Kontrakter!$C$7,H205=Kontrakter!$B$8,Kontrakter!$C$8,H205=Kontrakter!$B$9,Kontrakter!$C$9,H205=Kontrakter!$B$10,Kontrakter!$C$10,H205=Kontrakter!$B$11,Kontrakter!$C$11)</f>
        <v>Omexom Elsikkerhet AS</v>
      </c>
      <c r="M205" s="45" cm="1">
        <f t="array" ref="M205">_xlfn.IFS(L205=Kontrakter!$C$3,Kontrakter!$D$3,L205=Kontrakter!$C$2,Kontrakter!$D$2,L205=Kontrakter!$C$4,Kontrakter!$D$4,L205=Kontrakter!$C$5,Kontrakter!$D$5,L205=Kontrakter!$C$6,Kontrakter!$D$6,L205=Kontrakter!$C$7,Kontrakter!$D$7,L205=Kontrakter!$C$8,Kontrakter!$D$8,L205=Kontrakter!$C$9,Kontrakter!$D$9,L205=Kontrakter!$C$10,Kontrakter!$D$10,L205=Kontrakter!$C$11,Kontrakter!$D$11)</f>
        <v>23128800</v>
      </c>
      <c r="N205" s="47" t="str" cm="1">
        <f t="array" ref="N205">_xlfn.IFS(L205=Kontrakter!$C$3,Kontrakter!$E$3,L205=Kontrakter!$C$2,Kontrakter!$E$2,L205=Kontrakter!$C$4,Kontrakter!$E$4,L205=Kontrakter!$C$5,Kontrakter!$E$5,L205=Kontrakter!$C$6,Kontrakter!$E$6,L205=Kontrakter!$C$7,Kontrakter!$E$7,L205=Kontrakter!$C$8,Kontrakter!$E$8,L205=Kontrakter!$C$9,Kontrakter!$E$9,L205=Kontrakter!$C$10,Kontrakter!$E$10,L205=Kontrakter!$C$11,Kontrakter!$E$11)</f>
        <v>tilsyn@elvia.no</v>
      </c>
    </row>
    <row r="206" spans="1:14" s="42" customFormat="1" x14ac:dyDescent="0.3">
      <c r="A206" s="43">
        <v>404</v>
      </c>
      <c r="B206" s="42" t="s">
        <v>10</v>
      </c>
      <c r="C206" s="42" t="s">
        <v>230</v>
      </c>
      <c r="D206" s="42" t="s">
        <v>12</v>
      </c>
      <c r="E206" s="42" t="s">
        <v>185</v>
      </c>
      <c r="F206" s="44" t="s">
        <v>1403</v>
      </c>
      <c r="G206" s="42" t="s">
        <v>10</v>
      </c>
      <c r="H206" s="45" t="s">
        <v>1364</v>
      </c>
      <c r="I206" s="46">
        <v>2</v>
      </c>
      <c r="J206" s="46" t="s">
        <v>10</v>
      </c>
      <c r="K206" s="46" t="s">
        <v>185</v>
      </c>
      <c r="L206" s="45" t="str" cm="1">
        <f t="array" ref="L206">_xlfn.IFS(H206=Kontrakter!$B$3,Kontrakter!$C$3,H206=Kontrakter!$B$2,Kontrakter!$C$2,H206=Kontrakter!$B$4,Kontrakter!$C$4,H206=Kontrakter!$B$5,Kontrakter!$C$5,H206=Kontrakter!$B$6,Kontrakter!$C$6,H206=Kontrakter!$B$7,Kontrakter!$C$7,H206=Kontrakter!$B$8,Kontrakter!$C$8,H206=Kontrakter!$B$9,Kontrakter!$C$9,H206=Kontrakter!$B$10,Kontrakter!$C$10,H206=Kontrakter!$B$11,Kontrakter!$C$11)</f>
        <v>Omexom Elsikkerhet AS</v>
      </c>
      <c r="M206" s="45" cm="1">
        <f t="array" ref="M206">_xlfn.IFS(L206=Kontrakter!$C$3,Kontrakter!$D$3,L206=Kontrakter!$C$2,Kontrakter!$D$2,L206=Kontrakter!$C$4,Kontrakter!$D$4,L206=Kontrakter!$C$5,Kontrakter!$D$5,L206=Kontrakter!$C$6,Kontrakter!$D$6,L206=Kontrakter!$C$7,Kontrakter!$D$7,L206=Kontrakter!$C$8,Kontrakter!$D$8,L206=Kontrakter!$C$9,Kontrakter!$D$9,L206=Kontrakter!$C$10,Kontrakter!$D$10,L206=Kontrakter!$C$11,Kontrakter!$D$11)</f>
        <v>23128800</v>
      </c>
      <c r="N206" s="47" t="str" cm="1">
        <f t="array" ref="N206">_xlfn.IFS(L206=Kontrakter!$C$3,Kontrakter!$E$3,L206=Kontrakter!$C$2,Kontrakter!$E$2,L206=Kontrakter!$C$4,Kontrakter!$E$4,L206=Kontrakter!$C$5,Kontrakter!$E$5,L206=Kontrakter!$C$6,Kontrakter!$E$6,L206=Kontrakter!$C$7,Kontrakter!$E$7,L206=Kontrakter!$C$8,Kontrakter!$E$8,L206=Kontrakter!$C$9,Kontrakter!$E$9,L206=Kontrakter!$C$10,Kontrakter!$E$10,L206=Kontrakter!$C$11,Kontrakter!$E$11)</f>
        <v>tilsyn@elvia.no</v>
      </c>
    </row>
    <row r="207" spans="1:14" s="42" customFormat="1" x14ac:dyDescent="0.3">
      <c r="A207" s="43">
        <v>405</v>
      </c>
      <c r="B207" s="42" t="s">
        <v>10</v>
      </c>
      <c r="C207" s="42" t="s">
        <v>231</v>
      </c>
      <c r="D207" s="42" t="s">
        <v>12</v>
      </c>
      <c r="E207" s="42" t="s">
        <v>185</v>
      </c>
      <c r="F207" s="44" t="s">
        <v>1403</v>
      </c>
      <c r="G207" s="42" t="s">
        <v>10</v>
      </c>
      <c r="H207" s="45" t="s">
        <v>1364</v>
      </c>
      <c r="I207" s="46">
        <v>2</v>
      </c>
      <c r="J207" s="46" t="s">
        <v>10</v>
      </c>
      <c r="K207" s="46" t="s">
        <v>185</v>
      </c>
      <c r="L207" s="45" t="str" cm="1">
        <f t="array" ref="L207">_xlfn.IFS(H207=Kontrakter!$B$3,Kontrakter!$C$3,H207=Kontrakter!$B$2,Kontrakter!$C$2,H207=Kontrakter!$B$4,Kontrakter!$C$4,H207=Kontrakter!$B$5,Kontrakter!$C$5,H207=Kontrakter!$B$6,Kontrakter!$C$6,H207=Kontrakter!$B$7,Kontrakter!$C$7,H207=Kontrakter!$B$8,Kontrakter!$C$8,H207=Kontrakter!$B$9,Kontrakter!$C$9,H207=Kontrakter!$B$10,Kontrakter!$C$10,H207=Kontrakter!$B$11,Kontrakter!$C$11)</f>
        <v>Omexom Elsikkerhet AS</v>
      </c>
      <c r="M207" s="45" cm="1">
        <f t="array" ref="M207">_xlfn.IFS(L207=Kontrakter!$C$3,Kontrakter!$D$3,L207=Kontrakter!$C$2,Kontrakter!$D$2,L207=Kontrakter!$C$4,Kontrakter!$D$4,L207=Kontrakter!$C$5,Kontrakter!$D$5,L207=Kontrakter!$C$6,Kontrakter!$D$6,L207=Kontrakter!$C$7,Kontrakter!$D$7,L207=Kontrakter!$C$8,Kontrakter!$D$8,L207=Kontrakter!$C$9,Kontrakter!$D$9,L207=Kontrakter!$C$10,Kontrakter!$D$10,L207=Kontrakter!$C$11,Kontrakter!$D$11)</f>
        <v>23128800</v>
      </c>
      <c r="N207" s="47" t="str" cm="1">
        <f t="array" ref="N207">_xlfn.IFS(L207=Kontrakter!$C$3,Kontrakter!$E$3,L207=Kontrakter!$C$2,Kontrakter!$E$2,L207=Kontrakter!$C$4,Kontrakter!$E$4,L207=Kontrakter!$C$5,Kontrakter!$E$5,L207=Kontrakter!$C$6,Kontrakter!$E$6,L207=Kontrakter!$C$7,Kontrakter!$E$7,L207=Kontrakter!$C$8,Kontrakter!$E$8,L207=Kontrakter!$C$9,Kontrakter!$E$9,L207=Kontrakter!$C$10,Kontrakter!$E$10,L207=Kontrakter!$C$11,Kontrakter!$E$11)</f>
        <v>tilsyn@elvia.no</v>
      </c>
    </row>
    <row r="208" spans="1:14" s="42" customFormat="1" x14ac:dyDescent="0.3">
      <c r="A208" s="43">
        <v>406</v>
      </c>
      <c r="B208" s="42" t="s">
        <v>10</v>
      </c>
      <c r="C208" s="42" t="s">
        <v>235</v>
      </c>
      <c r="D208" s="42" t="s">
        <v>12</v>
      </c>
      <c r="E208" s="42" t="s">
        <v>30</v>
      </c>
      <c r="F208" s="44" t="s">
        <v>1403</v>
      </c>
      <c r="G208" s="42" t="s">
        <v>10</v>
      </c>
      <c r="H208" s="45" t="s">
        <v>1364</v>
      </c>
      <c r="I208" s="46">
        <v>2</v>
      </c>
      <c r="J208" s="46" t="s">
        <v>10</v>
      </c>
      <c r="K208" s="46" t="s">
        <v>30</v>
      </c>
      <c r="L208" s="45" t="str" cm="1">
        <f t="array" ref="L208">_xlfn.IFS(H208=Kontrakter!$B$3,Kontrakter!$C$3,H208=Kontrakter!$B$2,Kontrakter!$C$2,H208=Kontrakter!$B$4,Kontrakter!$C$4,H208=Kontrakter!$B$5,Kontrakter!$C$5,H208=Kontrakter!$B$6,Kontrakter!$C$6,H208=Kontrakter!$B$7,Kontrakter!$C$7,H208=Kontrakter!$B$8,Kontrakter!$C$8,H208=Kontrakter!$B$9,Kontrakter!$C$9,H208=Kontrakter!$B$10,Kontrakter!$C$10,H208=Kontrakter!$B$11,Kontrakter!$C$11)</f>
        <v>Omexom Elsikkerhet AS</v>
      </c>
      <c r="M208" s="45" cm="1">
        <f t="array" ref="M208">_xlfn.IFS(L208=Kontrakter!$C$3,Kontrakter!$D$3,L208=Kontrakter!$C$2,Kontrakter!$D$2,L208=Kontrakter!$C$4,Kontrakter!$D$4,L208=Kontrakter!$C$5,Kontrakter!$D$5,L208=Kontrakter!$C$6,Kontrakter!$D$6,L208=Kontrakter!$C$7,Kontrakter!$D$7,L208=Kontrakter!$C$8,Kontrakter!$D$8,L208=Kontrakter!$C$9,Kontrakter!$D$9,L208=Kontrakter!$C$10,Kontrakter!$D$10,L208=Kontrakter!$C$11,Kontrakter!$D$11)</f>
        <v>23128800</v>
      </c>
      <c r="N208" s="47" t="str" cm="1">
        <f t="array" ref="N208">_xlfn.IFS(L208=Kontrakter!$C$3,Kontrakter!$E$3,L208=Kontrakter!$C$2,Kontrakter!$E$2,L208=Kontrakter!$C$4,Kontrakter!$E$4,L208=Kontrakter!$C$5,Kontrakter!$E$5,L208=Kontrakter!$C$6,Kontrakter!$E$6,L208=Kontrakter!$C$7,Kontrakter!$E$7,L208=Kontrakter!$C$8,Kontrakter!$E$8,L208=Kontrakter!$C$9,Kontrakter!$E$9,L208=Kontrakter!$C$10,Kontrakter!$E$10,L208=Kontrakter!$C$11,Kontrakter!$E$11)</f>
        <v>tilsyn@elvia.no</v>
      </c>
    </row>
    <row r="209" spans="1:14" s="42" customFormat="1" x14ac:dyDescent="0.3">
      <c r="A209" s="43">
        <v>408</v>
      </c>
      <c r="B209" s="42" t="s">
        <v>10</v>
      </c>
      <c r="C209" s="42" t="s">
        <v>236</v>
      </c>
      <c r="D209" s="42" t="s">
        <v>12</v>
      </c>
      <c r="E209" s="42" t="s">
        <v>62</v>
      </c>
      <c r="F209" s="44" t="s">
        <v>1403</v>
      </c>
      <c r="G209" s="42" t="s">
        <v>10</v>
      </c>
      <c r="H209" s="45" t="s">
        <v>1363</v>
      </c>
      <c r="I209" s="46">
        <v>1</v>
      </c>
      <c r="J209" s="46" t="s">
        <v>10</v>
      </c>
      <c r="K209" s="46" t="s">
        <v>62</v>
      </c>
      <c r="L209" s="45" t="str" cm="1">
        <f t="array" ref="L209">_xlfn.IFS(H209=Kontrakter!$B$3,Kontrakter!$C$3,H209=Kontrakter!$B$2,Kontrakter!$C$2,H209=Kontrakter!$B$4,Kontrakter!$C$4,H209=Kontrakter!$B$5,Kontrakter!$C$5,H209=Kontrakter!$B$6,Kontrakter!$C$6,H209=Kontrakter!$B$7,Kontrakter!$C$7,H209=Kontrakter!$B$8,Kontrakter!$C$8,H209=Kontrakter!$B$9,Kontrakter!$C$9,H209=Kontrakter!$B$10,Kontrakter!$C$10,H209=Kontrakter!$B$11,Kontrakter!$C$11)</f>
        <v>Rejlers Elsikkerhet AS</v>
      </c>
      <c r="M209" s="45" cm="1">
        <f t="array" ref="M209">_xlfn.IFS(L209=Kontrakter!$C$3,Kontrakter!$D$3,L209=Kontrakter!$C$2,Kontrakter!$D$2,L209=Kontrakter!$C$4,Kontrakter!$D$4,L209=Kontrakter!$C$5,Kontrakter!$D$5,L209=Kontrakter!$C$6,Kontrakter!$D$6,L209=Kontrakter!$C$7,Kontrakter!$D$7,L209=Kontrakter!$C$8,Kontrakter!$D$8,L209=Kontrakter!$C$9,Kontrakter!$D$9,L209=Kontrakter!$C$10,Kontrakter!$D$10,L209=Kontrakter!$C$11,Kontrakter!$D$11)</f>
        <v>95823000</v>
      </c>
      <c r="N209" s="47" t="str" cm="1">
        <f t="array" ref="N209">_xlfn.IFS(L209=Kontrakter!$C$3,Kontrakter!$E$3,L209=Kontrakter!$C$2,Kontrakter!$E$2,L209=Kontrakter!$C$4,Kontrakter!$E$4,L209=Kontrakter!$C$5,Kontrakter!$E$5,L209=Kontrakter!$C$6,Kontrakter!$E$6,L209=Kontrakter!$C$7,Kontrakter!$E$7,L209=Kontrakter!$C$8,Kontrakter!$E$8,L209=Kontrakter!$C$9,Kontrakter!$E$9,L209=Kontrakter!$C$10,Kontrakter!$E$10,L209=Kontrakter!$C$11,Kontrakter!$E$11)</f>
        <v>tilsyn@elvia.no</v>
      </c>
    </row>
    <row r="210" spans="1:14" s="42" customFormat="1" x14ac:dyDescent="0.3">
      <c r="A210" s="43">
        <v>409</v>
      </c>
      <c r="B210" s="42" t="s">
        <v>10</v>
      </c>
      <c r="C210" s="42" t="s">
        <v>232</v>
      </c>
      <c r="D210" s="42" t="s">
        <v>12</v>
      </c>
      <c r="E210" s="42" t="s">
        <v>185</v>
      </c>
      <c r="F210" s="44" t="s">
        <v>1403</v>
      </c>
      <c r="G210" s="42" t="s">
        <v>10</v>
      </c>
      <c r="H210" s="45" t="s">
        <v>1364</v>
      </c>
      <c r="I210" s="46">
        <v>2</v>
      </c>
      <c r="J210" s="46" t="s">
        <v>10</v>
      </c>
      <c r="K210" s="46" t="s">
        <v>185</v>
      </c>
      <c r="L210" s="45" t="str" cm="1">
        <f t="array" ref="L210">_xlfn.IFS(H210=Kontrakter!$B$3,Kontrakter!$C$3,H210=Kontrakter!$B$2,Kontrakter!$C$2,H210=Kontrakter!$B$4,Kontrakter!$C$4,H210=Kontrakter!$B$5,Kontrakter!$C$5,H210=Kontrakter!$B$6,Kontrakter!$C$6,H210=Kontrakter!$B$7,Kontrakter!$C$7,H210=Kontrakter!$B$8,Kontrakter!$C$8,H210=Kontrakter!$B$9,Kontrakter!$C$9,H210=Kontrakter!$B$10,Kontrakter!$C$10,H210=Kontrakter!$B$11,Kontrakter!$C$11)</f>
        <v>Omexom Elsikkerhet AS</v>
      </c>
      <c r="M210" s="45" cm="1">
        <f t="array" ref="M210">_xlfn.IFS(L210=Kontrakter!$C$3,Kontrakter!$D$3,L210=Kontrakter!$C$2,Kontrakter!$D$2,L210=Kontrakter!$C$4,Kontrakter!$D$4,L210=Kontrakter!$C$5,Kontrakter!$D$5,L210=Kontrakter!$C$6,Kontrakter!$D$6,L210=Kontrakter!$C$7,Kontrakter!$D$7,L210=Kontrakter!$C$8,Kontrakter!$D$8,L210=Kontrakter!$C$9,Kontrakter!$D$9,L210=Kontrakter!$C$10,Kontrakter!$D$10,L210=Kontrakter!$C$11,Kontrakter!$D$11)</f>
        <v>23128800</v>
      </c>
      <c r="N210" s="47" t="str" cm="1">
        <f t="array" ref="N210">_xlfn.IFS(L210=Kontrakter!$C$3,Kontrakter!$E$3,L210=Kontrakter!$C$2,Kontrakter!$E$2,L210=Kontrakter!$C$4,Kontrakter!$E$4,L210=Kontrakter!$C$5,Kontrakter!$E$5,L210=Kontrakter!$C$6,Kontrakter!$E$6,L210=Kontrakter!$C$7,Kontrakter!$E$7,L210=Kontrakter!$C$8,Kontrakter!$E$8,L210=Kontrakter!$C$9,Kontrakter!$E$9,L210=Kontrakter!$C$10,Kontrakter!$E$10,L210=Kontrakter!$C$11,Kontrakter!$E$11)</f>
        <v>tilsyn@elvia.no</v>
      </c>
    </row>
    <row r="211" spans="1:14" s="42" customFormat="1" x14ac:dyDescent="0.3">
      <c r="A211" s="43">
        <v>410</v>
      </c>
      <c r="B211" s="42" t="s">
        <v>10</v>
      </c>
      <c r="C211" s="42" t="s">
        <v>233</v>
      </c>
      <c r="D211" s="42" t="s">
        <v>12</v>
      </c>
      <c r="E211" s="42" t="s">
        <v>185</v>
      </c>
      <c r="F211" s="44" t="s">
        <v>1403</v>
      </c>
      <c r="G211" s="42" t="s">
        <v>10</v>
      </c>
      <c r="H211" s="45" t="s">
        <v>1364</v>
      </c>
      <c r="I211" s="46">
        <v>2</v>
      </c>
      <c r="J211" s="46" t="s">
        <v>10</v>
      </c>
      <c r="K211" s="46" t="s">
        <v>185</v>
      </c>
      <c r="L211" s="45" t="str" cm="1">
        <f t="array" ref="L211">_xlfn.IFS(H211=Kontrakter!$B$3,Kontrakter!$C$3,H211=Kontrakter!$B$2,Kontrakter!$C$2,H211=Kontrakter!$B$4,Kontrakter!$C$4,H211=Kontrakter!$B$5,Kontrakter!$C$5,H211=Kontrakter!$B$6,Kontrakter!$C$6,H211=Kontrakter!$B$7,Kontrakter!$C$7,H211=Kontrakter!$B$8,Kontrakter!$C$8,H211=Kontrakter!$B$9,Kontrakter!$C$9,H211=Kontrakter!$B$10,Kontrakter!$C$10,H211=Kontrakter!$B$11,Kontrakter!$C$11)</f>
        <v>Omexom Elsikkerhet AS</v>
      </c>
      <c r="M211" s="45" cm="1">
        <f t="array" ref="M211">_xlfn.IFS(L211=Kontrakter!$C$3,Kontrakter!$D$3,L211=Kontrakter!$C$2,Kontrakter!$D$2,L211=Kontrakter!$C$4,Kontrakter!$D$4,L211=Kontrakter!$C$5,Kontrakter!$D$5,L211=Kontrakter!$C$6,Kontrakter!$D$6,L211=Kontrakter!$C$7,Kontrakter!$D$7,L211=Kontrakter!$C$8,Kontrakter!$D$8,L211=Kontrakter!$C$9,Kontrakter!$D$9,L211=Kontrakter!$C$10,Kontrakter!$D$10,L211=Kontrakter!$C$11,Kontrakter!$D$11)</f>
        <v>23128800</v>
      </c>
      <c r="N211" s="47" t="str" cm="1">
        <f t="array" ref="N211">_xlfn.IFS(L211=Kontrakter!$C$3,Kontrakter!$E$3,L211=Kontrakter!$C$2,Kontrakter!$E$2,L211=Kontrakter!$C$4,Kontrakter!$E$4,L211=Kontrakter!$C$5,Kontrakter!$E$5,L211=Kontrakter!$C$6,Kontrakter!$E$6,L211=Kontrakter!$C$7,Kontrakter!$E$7,L211=Kontrakter!$C$8,Kontrakter!$E$8,L211=Kontrakter!$C$9,Kontrakter!$E$9,L211=Kontrakter!$C$10,Kontrakter!$E$10,L211=Kontrakter!$C$11,Kontrakter!$E$11)</f>
        <v>tilsyn@elvia.no</v>
      </c>
    </row>
    <row r="212" spans="1:14" s="42" customFormat="1" x14ac:dyDescent="0.3">
      <c r="A212" s="43">
        <v>411</v>
      </c>
      <c r="B212" s="42" t="s">
        <v>10</v>
      </c>
      <c r="C212" s="42" t="s">
        <v>234</v>
      </c>
      <c r="D212" s="42" t="s">
        <v>12</v>
      </c>
      <c r="E212" s="42" t="s">
        <v>185</v>
      </c>
      <c r="F212" s="44" t="s">
        <v>1403</v>
      </c>
      <c r="G212" s="42" t="s">
        <v>10</v>
      </c>
      <c r="H212" s="45" t="s">
        <v>1364</v>
      </c>
      <c r="I212" s="46">
        <v>2</v>
      </c>
      <c r="J212" s="46" t="s">
        <v>10</v>
      </c>
      <c r="K212" s="46" t="s">
        <v>185</v>
      </c>
      <c r="L212" s="45" t="str" cm="1">
        <f t="array" ref="L212">_xlfn.IFS(H212=Kontrakter!$B$3,Kontrakter!$C$3,H212=Kontrakter!$B$2,Kontrakter!$C$2,H212=Kontrakter!$B$4,Kontrakter!$C$4,H212=Kontrakter!$B$5,Kontrakter!$C$5,H212=Kontrakter!$B$6,Kontrakter!$C$6,H212=Kontrakter!$B$7,Kontrakter!$C$7,H212=Kontrakter!$B$8,Kontrakter!$C$8,H212=Kontrakter!$B$9,Kontrakter!$C$9,H212=Kontrakter!$B$10,Kontrakter!$C$10,H212=Kontrakter!$B$11,Kontrakter!$C$11)</f>
        <v>Omexom Elsikkerhet AS</v>
      </c>
      <c r="M212" s="45" cm="1">
        <f t="array" ref="M212">_xlfn.IFS(L212=Kontrakter!$C$3,Kontrakter!$D$3,L212=Kontrakter!$C$2,Kontrakter!$D$2,L212=Kontrakter!$C$4,Kontrakter!$D$4,L212=Kontrakter!$C$5,Kontrakter!$D$5,L212=Kontrakter!$C$6,Kontrakter!$D$6,L212=Kontrakter!$C$7,Kontrakter!$D$7,L212=Kontrakter!$C$8,Kontrakter!$D$8,L212=Kontrakter!$C$9,Kontrakter!$D$9,L212=Kontrakter!$C$10,Kontrakter!$D$10,L212=Kontrakter!$C$11,Kontrakter!$D$11)</f>
        <v>23128800</v>
      </c>
      <c r="N212" s="47" t="str" cm="1">
        <f t="array" ref="N212">_xlfn.IFS(L212=Kontrakter!$C$3,Kontrakter!$E$3,L212=Kontrakter!$C$2,Kontrakter!$E$2,L212=Kontrakter!$C$4,Kontrakter!$E$4,L212=Kontrakter!$C$5,Kontrakter!$E$5,L212=Kontrakter!$C$6,Kontrakter!$E$6,L212=Kontrakter!$C$7,Kontrakter!$E$7,L212=Kontrakter!$C$8,Kontrakter!$E$8,L212=Kontrakter!$C$9,Kontrakter!$E$9,L212=Kontrakter!$C$10,Kontrakter!$E$10,L212=Kontrakter!$C$11,Kontrakter!$E$11)</f>
        <v>tilsyn@elvia.no</v>
      </c>
    </row>
    <row r="213" spans="1:14" s="42" customFormat="1" x14ac:dyDescent="0.3">
      <c r="A213" s="43">
        <v>412</v>
      </c>
      <c r="B213" s="42" t="s">
        <v>10</v>
      </c>
      <c r="C213" s="42" t="s">
        <v>240</v>
      </c>
      <c r="D213" s="42" t="s">
        <v>12</v>
      </c>
      <c r="E213" s="42" t="s">
        <v>30</v>
      </c>
      <c r="F213" s="44" t="s">
        <v>1403</v>
      </c>
      <c r="G213" s="42" t="s">
        <v>10</v>
      </c>
      <c r="H213" s="45" t="s">
        <v>1364</v>
      </c>
      <c r="I213" s="46">
        <v>2</v>
      </c>
      <c r="J213" s="46" t="s">
        <v>10</v>
      </c>
      <c r="K213" s="46" t="s">
        <v>30</v>
      </c>
      <c r="L213" s="45" t="str" cm="1">
        <f t="array" ref="L213">_xlfn.IFS(H213=Kontrakter!$B$3,Kontrakter!$C$3,H213=Kontrakter!$B$2,Kontrakter!$C$2,H213=Kontrakter!$B$4,Kontrakter!$C$4,H213=Kontrakter!$B$5,Kontrakter!$C$5,H213=Kontrakter!$B$6,Kontrakter!$C$6,H213=Kontrakter!$B$7,Kontrakter!$C$7,H213=Kontrakter!$B$8,Kontrakter!$C$8,H213=Kontrakter!$B$9,Kontrakter!$C$9,H213=Kontrakter!$B$10,Kontrakter!$C$10,H213=Kontrakter!$B$11,Kontrakter!$C$11)</f>
        <v>Omexom Elsikkerhet AS</v>
      </c>
      <c r="M213" s="45" cm="1">
        <f t="array" ref="M213">_xlfn.IFS(L213=Kontrakter!$C$3,Kontrakter!$D$3,L213=Kontrakter!$C$2,Kontrakter!$D$2,L213=Kontrakter!$C$4,Kontrakter!$D$4,L213=Kontrakter!$C$5,Kontrakter!$D$5,L213=Kontrakter!$C$6,Kontrakter!$D$6,L213=Kontrakter!$C$7,Kontrakter!$D$7,L213=Kontrakter!$C$8,Kontrakter!$D$8,L213=Kontrakter!$C$9,Kontrakter!$D$9,L213=Kontrakter!$C$10,Kontrakter!$D$10,L213=Kontrakter!$C$11,Kontrakter!$D$11)</f>
        <v>23128800</v>
      </c>
      <c r="N213" s="47" t="str" cm="1">
        <f t="array" ref="N213">_xlfn.IFS(L213=Kontrakter!$C$3,Kontrakter!$E$3,L213=Kontrakter!$C$2,Kontrakter!$E$2,L213=Kontrakter!$C$4,Kontrakter!$E$4,L213=Kontrakter!$C$5,Kontrakter!$E$5,L213=Kontrakter!$C$6,Kontrakter!$E$6,L213=Kontrakter!$C$7,Kontrakter!$E$7,L213=Kontrakter!$C$8,Kontrakter!$E$8,L213=Kontrakter!$C$9,Kontrakter!$E$9,L213=Kontrakter!$C$10,Kontrakter!$E$10,L213=Kontrakter!$C$11,Kontrakter!$E$11)</f>
        <v>tilsyn@elvia.no</v>
      </c>
    </row>
    <row r="214" spans="1:14" s="42" customFormat="1" x14ac:dyDescent="0.3">
      <c r="A214" s="43">
        <v>413</v>
      </c>
      <c r="B214" s="42" t="s">
        <v>10</v>
      </c>
      <c r="C214" s="42" t="s">
        <v>241</v>
      </c>
      <c r="D214" s="42" t="s">
        <v>12</v>
      </c>
      <c r="E214" s="42" t="s">
        <v>30</v>
      </c>
      <c r="F214" s="44" t="s">
        <v>1403</v>
      </c>
      <c r="G214" s="42" t="s">
        <v>10</v>
      </c>
      <c r="H214" s="45" t="s">
        <v>1364</v>
      </c>
      <c r="I214" s="46">
        <v>2</v>
      </c>
      <c r="J214" s="46" t="s">
        <v>10</v>
      </c>
      <c r="K214" s="46" t="s">
        <v>30</v>
      </c>
      <c r="L214" s="45" t="str" cm="1">
        <f t="array" ref="L214">_xlfn.IFS(H214=Kontrakter!$B$3,Kontrakter!$C$3,H214=Kontrakter!$B$2,Kontrakter!$C$2,H214=Kontrakter!$B$4,Kontrakter!$C$4,H214=Kontrakter!$B$5,Kontrakter!$C$5,H214=Kontrakter!$B$6,Kontrakter!$C$6,H214=Kontrakter!$B$7,Kontrakter!$C$7,H214=Kontrakter!$B$8,Kontrakter!$C$8,H214=Kontrakter!$B$9,Kontrakter!$C$9,H214=Kontrakter!$B$10,Kontrakter!$C$10,H214=Kontrakter!$B$11,Kontrakter!$C$11)</f>
        <v>Omexom Elsikkerhet AS</v>
      </c>
      <c r="M214" s="45" cm="1">
        <f t="array" ref="M214">_xlfn.IFS(L214=Kontrakter!$C$3,Kontrakter!$D$3,L214=Kontrakter!$C$2,Kontrakter!$D$2,L214=Kontrakter!$C$4,Kontrakter!$D$4,L214=Kontrakter!$C$5,Kontrakter!$D$5,L214=Kontrakter!$C$6,Kontrakter!$D$6,L214=Kontrakter!$C$7,Kontrakter!$D$7,L214=Kontrakter!$C$8,Kontrakter!$D$8,L214=Kontrakter!$C$9,Kontrakter!$D$9,L214=Kontrakter!$C$10,Kontrakter!$D$10,L214=Kontrakter!$C$11,Kontrakter!$D$11)</f>
        <v>23128800</v>
      </c>
      <c r="N214" s="47" t="str" cm="1">
        <f t="array" ref="N214">_xlfn.IFS(L214=Kontrakter!$C$3,Kontrakter!$E$3,L214=Kontrakter!$C$2,Kontrakter!$E$2,L214=Kontrakter!$C$4,Kontrakter!$E$4,L214=Kontrakter!$C$5,Kontrakter!$E$5,L214=Kontrakter!$C$6,Kontrakter!$E$6,L214=Kontrakter!$C$7,Kontrakter!$E$7,L214=Kontrakter!$C$8,Kontrakter!$E$8,L214=Kontrakter!$C$9,Kontrakter!$E$9,L214=Kontrakter!$C$10,Kontrakter!$E$10,L214=Kontrakter!$C$11,Kontrakter!$E$11)</f>
        <v>tilsyn@elvia.no</v>
      </c>
    </row>
    <row r="215" spans="1:14" s="42" customFormat="1" x14ac:dyDescent="0.3">
      <c r="A215" s="43">
        <v>415</v>
      </c>
      <c r="B215" s="42" t="s">
        <v>10</v>
      </c>
      <c r="C215" s="42" t="s">
        <v>242</v>
      </c>
      <c r="D215" s="42" t="s">
        <v>12</v>
      </c>
      <c r="E215" s="42" t="s">
        <v>30</v>
      </c>
      <c r="F215" s="44" t="s">
        <v>1403</v>
      </c>
      <c r="G215" s="42" t="s">
        <v>10</v>
      </c>
      <c r="H215" s="45" t="s">
        <v>1364</v>
      </c>
      <c r="I215" s="46">
        <v>2</v>
      </c>
      <c r="J215" s="46" t="s">
        <v>10</v>
      </c>
      <c r="K215" s="46" t="s">
        <v>30</v>
      </c>
      <c r="L215" s="45" t="str" cm="1">
        <f t="array" ref="L215">_xlfn.IFS(H215=Kontrakter!$B$3,Kontrakter!$C$3,H215=Kontrakter!$B$2,Kontrakter!$C$2,H215=Kontrakter!$B$4,Kontrakter!$C$4,H215=Kontrakter!$B$5,Kontrakter!$C$5,H215=Kontrakter!$B$6,Kontrakter!$C$6,H215=Kontrakter!$B$7,Kontrakter!$C$7,H215=Kontrakter!$B$8,Kontrakter!$C$8,H215=Kontrakter!$B$9,Kontrakter!$C$9,H215=Kontrakter!$B$10,Kontrakter!$C$10,H215=Kontrakter!$B$11,Kontrakter!$C$11)</f>
        <v>Omexom Elsikkerhet AS</v>
      </c>
      <c r="M215" s="45" cm="1">
        <f t="array" ref="M215">_xlfn.IFS(L215=Kontrakter!$C$3,Kontrakter!$D$3,L215=Kontrakter!$C$2,Kontrakter!$D$2,L215=Kontrakter!$C$4,Kontrakter!$D$4,L215=Kontrakter!$C$5,Kontrakter!$D$5,L215=Kontrakter!$C$6,Kontrakter!$D$6,L215=Kontrakter!$C$7,Kontrakter!$D$7,L215=Kontrakter!$C$8,Kontrakter!$D$8,L215=Kontrakter!$C$9,Kontrakter!$D$9,L215=Kontrakter!$C$10,Kontrakter!$D$10,L215=Kontrakter!$C$11,Kontrakter!$D$11)</f>
        <v>23128800</v>
      </c>
      <c r="N215" s="47" t="str" cm="1">
        <f t="array" ref="N215">_xlfn.IFS(L215=Kontrakter!$C$3,Kontrakter!$E$3,L215=Kontrakter!$C$2,Kontrakter!$E$2,L215=Kontrakter!$C$4,Kontrakter!$E$4,L215=Kontrakter!$C$5,Kontrakter!$E$5,L215=Kontrakter!$C$6,Kontrakter!$E$6,L215=Kontrakter!$C$7,Kontrakter!$E$7,L215=Kontrakter!$C$8,Kontrakter!$E$8,L215=Kontrakter!$C$9,Kontrakter!$E$9,L215=Kontrakter!$C$10,Kontrakter!$E$10,L215=Kontrakter!$C$11,Kontrakter!$E$11)</f>
        <v>tilsyn@elvia.no</v>
      </c>
    </row>
    <row r="216" spans="1:14" s="42" customFormat="1" x14ac:dyDescent="0.3">
      <c r="A216" s="43">
        <v>421</v>
      </c>
      <c r="B216" s="42" t="s">
        <v>10</v>
      </c>
      <c r="C216" s="42" t="s">
        <v>237</v>
      </c>
      <c r="D216" s="42" t="s">
        <v>12</v>
      </c>
      <c r="E216" s="42" t="s">
        <v>185</v>
      </c>
      <c r="F216" s="44" t="s">
        <v>1403</v>
      </c>
      <c r="G216" s="42" t="s">
        <v>10</v>
      </c>
      <c r="H216" s="45" t="s">
        <v>1364</v>
      </c>
      <c r="I216" s="46">
        <v>2</v>
      </c>
      <c r="J216" s="46" t="s">
        <v>10</v>
      </c>
      <c r="K216" s="46" t="s">
        <v>185</v>
      </c>
      <c r="L216" s="45" t="str" cm="1">
        <f t="array" ref="L216">_xlfn.IFS(H216=Kontrakter!$B$3,Kontrakter!$C$3,H216=Kontrakter!$B$2,Kontrakter!$C$2,H216=Kontrakter!$B$4,Kontrakter!$C$4,H216=Kontrakter!$B$5,Kontrakter!$C$5,H216=Kontrakter!$B$6,Kontrakter!$C$6,H216=Kontrakter!$B$7,Kontrakter!$C$7,H216=Kontrakter!$B$8,Kontrakter!$C$8,H216=Kontrakter!$B$9,Kontrakter!$C$9,H216=Kontrakter!$B$10,Kontrakter!$C$10,H216=Kontrakter!$B$11,Kontrakter!$C$11)</f>
        <v>Omexom Elsikkerhet AS</v>
      </c>
      <c r="M216" s="45" cm="1">
        <f t="array" ref="M216">_xlfn.IFS(L216=Kontrakter!$C$3,Kontrakter!$D$3,L216=Kontrakter!$C$2,Kontrakter!$D$2,L216=Kontrakter!$C$4,Kontrakter!$D$4,L216=Kontrakter!$C$5,Kontrakter!$D$5,L216=Kontrakter!$C$6,Kontrakter!$D$6,L216=Kontrakter!$C$7,Kontrakter!$D$7,L216=Kontrakter!$C$8,Kontrakter!$D$8,L216=Kontrakter!$C$9,Kontrakter!$D$9,L216=Kontrakter!$C$10,Kontrakter!$D$10,L216=Kontrakter!$C$11,Kontrakter!$D$11)</f>
        <v>23128800</v>
      </c>
      <c r="N216" s="47" t="str" cm="1">
        <f t="array" ref="N216">_xlfn.IFS(L216=Kontrakter!$C$3,Kontrakter!$E$3,L216=Kontrakter!$C$2,Kontrakter!$E$2,L216=Kontrakter!$C$4,Kontrakter!$E$4,L216=Kontrakter!$C$5,Kontrakter!$E$5,L216=Kontrakter!$C$6,Kontrakter!$E$6,L216=Kontrakter!$C$7,Kontrakter!$E$7,L216=Kontrakter!$C$8,Kontrakter!$E$8,L216=Kontrakter!$C$9,Kontrakter!$E$9,L216=Kontrakter!$C$10,Kontrakter!$E$10,L216=Kontrakter!$C$11,Kontrakter!$E$11)</f>
        <v>tilsyn@elvia.no</v>
      </c>
    </row>
    <row r="217" spans="1:14" s="42" customFormat="1" x14ac:dyDescent="0.3">
      <c r="A217" s="43">
        <v>422</v>
      </c>
      <c r="B217" s="42" t="s">
        <v>10</v>
      </c>
      <c r="C217" s="42" t="s">
        <v>238</v>
      </c>
      <c r="D217" s="42" t="s">
        <v>12</v>
      </c>
      <c r="E217" s="42" t="s">
        <v>185</v>
      </c>
      <c r="F217" s="44" t="s">
        <v>1403</v>
      </c>
      <c r="G217" s="42" t="s">
        <v>10</v>
      </c>
      <c r="H217" s="45" t="s">
        <v>1364</v>
      </c>
      <c r="I217" s="46">
        <v>2</v>
      </c>
      <c r="J217" s="46" t="s">
        <v>10</v>
      </c>
      <c r="K217" s="46" t="s">
        <v>185</v>
      </c>
      <c r="L217" s="45" t="str" cm="1">
        <f t="array" ref="L217">_xlfn.IFS(H217=Kontrakter!$B$3,Kontrakter!$C$3,H217=Kontrakter!$B$2,Kontrakter!$C$2,H217=Kontrakter!$B$4,Kontrakter!$C$4,H217=Kontrakter!$B$5,Kontrakter!$C$5,H217=Kontrakter!$B$6,Kontrakter!$C$6,H217=Kontrakter!$B$7,Kontrakter!$C$7,H217=Kontrakter!$B$8,Kontrakter!$C$8,H217=Kontrakter!$B$9,Kontrakter!$C$9,H217=Kontrakter!$B$10,Kontrakter!$C$10,H217=Kontrakter!$B$11,Kontrakter!$C$11)</f>
        <v>Omexom Elsikkerhet AS</v>
      </c>
      <c r="M217" s="45" cm="1">
        <f t="array" ref="M217">_xlfn.IFS(L217=Kontrakter!$C$3,Kontrakter!$D$3,L217=Kontrakter!$C$2,Kontrakter!$D$2,L217=Kontrakter!$C$4,Kontrakter!$D$4,L217=Kontrakter!$C$5,Kontrakter!$D$5,L217=Kontrakter!$C$6,Kontrakter!$D$6,L217=Kontrakter!$C$7,Kontrakter!$D$7,L217=Kontrakter!$C$8,Kontrakter!$D$8,L217=Kontrakter!$C$9,Kontrakter!$D$9,L217=Kontrakter!$C$10,Kontrakter!$D$10,L217=Kontrakter!$C$11,Kontrakter!$D$11)</f>
        <v>23128800</v>
      </c>
      <c r="N217" s="47" t="str" cm="1">
        <f t="array" ref="N217">_xlfn.IFS(L217=Kontrakter!$C$3,Kontrakter!$E$3,L217=Kontrakter!$C$2,Kontrakter!$E$2,L217=Kontrakter!$C$4,Kontrakter!$E$4,L217=Kontrakter!$C$5,Kontrakter!$E$5,L217=Kontrakter!$C$6,Kontrakter!$E$6,L217=Kontrakter!$C$7,Kontrakter!$E$7,L217=Kontrakter!$C$8,Kontrakter!$E$8,L217=Kontrakter!$C$9,Kontrakter!$E$9,L217=Kontrakter!$C$10,Kontrakter!$E$10,L217=Kontrakter!$C$11,Kontrakter!$E$11)</f>
        <v>tilsyn@elvia.no</v>
      </c>
    </row>
    <row r="218" spans="1:14" s="42" customFormat="1" x14ac:dyDescent="0.3">
      <c r="A218" s="43">
        <v>423</v>
      </c>
      <c r="B218" s="42" t="s">
        <v>10</v>
      </c>
      <c r="C218" s="42" t="s">
        <v>239</v>
      </c>
      <c r="D218" s="42" t="s">
        <v>12</v>
      </c>
      <c r="E218" s="42" t="s">
        <v>185</v>
      </c>
      <c r="F218" s="44" t="s">
        <v>1403</v>
      </c>
      <c r="G218" s="42" t="s">
        <v>10</v>
      </c>
      <c r="H218" s="45" t="s">
        <v>1364</v>
      </c>
      <c r="I218" s="46">
        <v>2</v>
      </c>
      <c r="J218" s="46" t="s">
        <v>10</v>
      </c>
      <c r="K218" s="46" t="s">
        <v>185</v>
      </c>
      <c r="L218" s="45" t="str" cm="1">
        <f t="array" ref="L218">_xlfn.IFS(H218=Kontrakter!$B$3,Kontrakter!$C$3,H218=Kontrakter!$B$2,Kontrakter!$C$2,H218=Kontrakter!$B$4,Kontrakter!$C$4,H218=Kontrakter!$B$5,Kontrakter!$C$5,H218=Kontrakter!$B$6,Kontrakter!$C$6,H218=Kontrakter!$B$7,Kontrakter!$C$7,H218=Kontrakter!$B$8,Kontrakter!$C$8,H218=Kontrakter!$B$9,Kontrakter!$C$9,H218=Kontrakter!$B$10,Kontrakter!$C$10,H218=Kontrakter!$B$11,Kontrakter!$C$11)</f>
        <v>Omexom Elsikkerhet AS</v>
      </c>
      <c r="M218" s="45" cm="1">
        <f t="array" ref="M218">_xlfn.IFS(L218=Kontrakter!$C$3,Kontrakter!$D$3,L218=Kontrakter!$C$2,Kontrakter!$D$2,L218=Kontrakter!$C$4,Kontrakter!$D$4,L218=Kontrakter!$C$5,Kontrakter!$D$5,L218=Kontrakter!$C$6,Kontrakter!$D$6,L218=Kontrakter!$C$7,Kontrakter!$D$7,L218=Kontrakter!$C$8,Kontrakter!$D$8,L218=Kontrakter!$C$9,Kontrakter!$D$9,L218=Kontrakter!$C$10,Kontrakter!$D$10,L218=Kontrakter!$C$11,Kontrakter!$D$11)</f>
        <v>23128800</v>
      </c>
      <c r="N218" s="47" t="str" cm="1">
        <f t="array" ref="N218">_xlfn.IFS(L218=Kontrakter!$C$3,Kontrakter!$E$3,L218=Kontrakter!$C$2,Kontrakter!$E$2,L218=Kontrakter!$C$4,Kontrakter!$E$4,L218=Kontrakter!$C$5,Kontrakter!$E$5,L218=Kontrakter!$C$6,Kontrakter!$E$6,L218=Kontrakter!$C$7,Kontrakter!$E$7,L218=Kontrakter!$C$8,Kontrakter!$E$8,L218=Kontrakter!$C$9,Kontrakter!$E$9,L218=Kontrakter!$C$10,Kontrakter!$E$10,L218=Kontrakter!$C$11,Kontrakter!$E$11)</f>
        <v>tilsyn@elvia.no</v>
      </c>
    </row>
    <row r="219" spans="1:14" s="42" customFormat="1" x14ac:dyDescent="0.3">
      <c r="A219" s="43">
        <v>424</v>
      </c>
      <c r="B219" s="42" t="s">
        <v>10</v>
      </c>
      <c r="C219" s="42" t="s">
        <v>243</v>
      </c>
      <c r="D219" s="42" t="s">
        <v>12</v>
      </c>
      <c r="E219" s="42" t="s">
        <v>185</v>
      </c>
      <c r="F219" s="44" t="s">
        <v>1403</v>
      </c>
      <c r="G219" s="42" t="s">
        <v>10</v>
      </c>
      <c r="H219" s="45" t="s">
        <v>1364</v>
      </c>
      <c r="I219" s="46">
        <v>2</v>
      </c>
      <c r="J219" s="46" t="s">
        <v>10</v>
      </c>
      <c r="K219" s="46" t="s">
        <v>185</v>
      </c>
      <c r="L219" s="45" t="str" cm="1">
        <f t="array" ref="L219">_xlfn.IFS(H219=Kontrakter!$B$3,Kontrakter!$C$3,H219=Kontrakter!$B$2,Kontrakter!$C$2,H219=Kontrakter!$B$4,Kontrakter!$C$4,H219=Kontrakter!$B$5,Kontrakter!$C$5,H219=Kontrakter!$B$6,Kontrakter!$C$6,H219=Kontrakter!$B$7,Kontrakter!$C$7,H219=Kontrakter!$B$8,Kontrakter!$C$8,H219=Kontrakter!$B$9,Kontrakter!$C$9,H219=Kontrakter!$B$10,Kontrakter!$C$10,H219=Kontrakter!$B$11,Kontrakter!$C$11)</f>
        <v>Omexom Elsikkerhet AS</v>
      </c>
      <c r="M219" s="45" cm="1">
        <f t="array" ref="M219">_xlfn.IFS(L219=Kontrakter!$C$3,Kontrakter!$D$3,L219=Kontrakter!$C$2,Kontrakter!$D$2,L219=Kontrakter!$C$4,Kontrakter!$D$4,L219=Kontrakter!$C$5,Kontrakter!$D$5,L219=Kontrakter!$C$6,Kontrakter!$D$6,L219=Kontrakter!$C$7,Kontrakter!$D$7,L219=Kontrakter!$C$8,Kontrakter!$D$8,L219=Kontrakter!$C$9,Kontrakter!$D$9,L219=Kontrakter!$C$10,Kontrakter!$D$10,L219=Kontrakter!$C$11,Kontrakter!$D$11)</f>
        <v>23128800</v>
      </c>
      <c r="N219" s="47" t="str" cm="1">
        <f t="array" ref="N219">_xlfn.IFS(L219=Kontrakter!$C$3,Kontrakter!$E$3,L219=Kontrakter!$C$2,Kontrakter!$E$2,L219=Kontrakter!$C$4,Kontrakter!$E$4,L219=Kontrakter!$C$5,Kontrakter!$E$5,L219=Kontrakter!$C$6,Kontrakter!$E$6,L219=Kontrakter!$C$7,Kontrakter!$E$7,L219=Kontrakter!$C$8,Kontrakter!$E$8,L219=Kontrakter!$C$9,Kontrakter!$E$9,L219=Kontrakter!$C$10,Kontrakter!$E$10,L219=Kontrakter!$C$11,Kontrakter!$E$11)</f>
        <v>tilsyn@elvia.no</v>
      </c>
    </row>
    <row r="220" spans="1:14" s="42" customFormat="1" x14ac:dyDescent="0.3">
      <c r="A220" s="43">
        <v>440</v>
      </c>
      <c r="B220" s="42" t="s">
        <v>10</v>
      </c>
      <c r="C220" s="42" t="s">
        <v>247</v>
      </c>
      <c r="D220" s="42" t="s">
        <v>12</v>
      </c>
      <c r="E220" s="42" t="s">
        <v>62</v>
      </c>
      <c r="F220" s="44" t="s">
        <v>1403</v>
      </c>
      <c r="G220" s="42" t="s">
        <v>10</v>
      </c>
      <c r="H220" s="45" t="s">
        <v>1363</v>
      </c>
      <c r="I220" s="46">
        <v>1</v>
      </c>
      <c r="J220" s="46" t="s">
        <v>10</v>
      </c>
      <c r="K220" s="46" t="s">
        <v>62</v>
      </c>
      <c r="L220" s="45" t="str" cm="1">
        <f t="array" ref="L220">_xlfn.IFS(H220=Kontrakter!$B$3,Kontrakter!$C$3,H220=Kontrakter!$B$2,Kontrakter!$C$2,H220=Kontrakter!$B$4,Kontrakter!$C$4,H220=Kontrakter!$B$5,Kontrakter!$C$5,H220=Kontrakter!$B$6,Kontrakter!$C$6,H220=Kontrakter!$B$7,Kontrakter!$C$7,H220=Kontrakter!$B$8,Kontrakter!$C$8,H220=Kontrakter!$B$9,Kontrakter!$C$9,H220=Kontrakter!$B$10,Kontrakter!$C$10,H220=Kontrakter!$B$11,Kontrakter!$C$11)</f>
        <v>Rejlers Elsikkerhet AS</v>
      </c>
      <c r="M220" s="45" cm="1">
        <f t="array" ref="M220">_xlfn.IFS(L220=Kontrakter!$C$3,Kontrakter!$D$3,L220=Kontrakter!$C$2,Kontrakter!$D$2,L220=Kontrakter!$C$4,Kontrakter!$D$4,L220=Kontrakter!$C$5,Kontrakter!$D$5,L220=Kontrakter!$C$6,Kontrakter!$D$6,L220=Kontrakter!$C$7,Kontrakter!$D$7,L220=Kontrakter!$C$8,Kontrakter!$D$8,L220=Kontrakter!$C$9,Kontrakter!$D$9,L220=Kontrakter!$C$10,Kontrakter!$D$10,L220=Kontrakter!$C$11,Kontrakter!$D$11)</f>
        <v>95823000</v>
      </c>
      <c r="N220" s="47" t="str" cm="1">
        <f t="array" ref="N220">_xlfn.IFS(L220=Kontrakter!$C$3,Kontrakter!$E$3,L220=Kontrakter!$C$2,Kontrakter!$E$2,L220=Kontrakter!$C$4,Kontrakter!$E$4,L220=Kontrakter!$C$5,Kontrakter!$E$5,L220=Kontrakter!$C$6,Kontrakter!$E$6,L220=Kontrakter!$C$7,Kontrakter!$E$7,L220=Kontrakter!$C$8,Kontrakter!$E$8,L220=Kontrakter!$C$9,Kontrakter!$E$9,L220=Kontrakter!$C$10,Kontrakter!$E$10,L220=Kontrakter!$C$11,Kontrakter!$E$11)</f>
        <v>tilsyn@elvia.no</v>
      </c>
    </row>
    <row r="221" spans="1:14" s="42" customFormat="1" x14ac:dyDescent="0.3">
      <c r="A221" s="43">
        <v>445</v>
      </c>
      <c r="B221" s="42" t="s">
        <v>10</v>
      </c>
      <c r="C221" s="42" t="s">
        <v>250</v>
      </c>
      <c r="D221" s="42" t="s">
        <v>16</v>
      </c>
      <c r="E221" s="42" t="s">
        <v>30</v>
      </c>
      <c r="F221" s="44" t="s">
        <v>1403</v>
      </c>
      <c r="G221" s="42" t="s">
        <v>10</v>
      </c>
      <c r="H221" s="45" t="s">
        <v>1364</v>
      </c>
      <c r="I221" s="46">
        <v>2</v>
      </c>
      <c r="J221" s="46" t="s">
        <v>10</v>
      </c>
      <c r="K221" s="46" t="s">
        <v>30</v>
      </c>
      <c r="L221" s="45" t="str" cm="1">
        <f t="array" ref="L221">_xlfn.IFS(H221=Kontrakter!$B$3,Kontrakter!$C$3,H221=Kontrakter!$B$2,Kontrakter!$C$2,H221=Kontrakter!$B$4,Kontrakter!$C$4,H221=Kontrakter!$B$5,Kontrakter!$C$5,H221=Kontrakter!$B$6,Kontrakter!$C$6,H221=Kontrakter!$B$7,Kontrakter!$C$7,H221=Kontrakter!$B$8,Kontrakter!$C$8,H221=Kontrakter!$B$9,Kontrakter!$C$9,H221=Kontrakter!$B$10,Kontrakter!$C$10,H221=Kontrakter!$B$11,Kontrakter!$C$11)</f>
        <v>Omexom Elsikkerhet AS</v>
      </c>
      <c r="M221" s="45" cm="1">
        <f t="array" ref="M221">_xlfn.IFS(L221=Kontrakter!$C$3,Kontrakter!$D$3,L221=Kontrakter!$C$2,Kontrakter!$D$2,L221=Kontrakter!$C$4,Kontrakter!$D$4,L221=Kontrakter!$C$5,Kontrakter!$D$5,L221=Kontrakter!$C$6,Kontrakter!$D$6,L221=Kontrakter!$C$7,Kontrakter!$D$7,L221=Kontrakter!$C$8,Kontrakter!$D$8,L221=Kontrakter!$C$9,Kontrakter!$D$9,L221=Kontrakter!$C$10,Kontrakter!$D$10,L221=Kontrakter!$C$11,Kontrakter!$D$11)</f>
        <v>23128800</v>
      </c>
      <c r="N221" s="47" t="str" cm="1">
        <f t="array" ref="N221">_xlfn.IFS(L221=Kontrakter!$C$3,Kontrakter!$E$3,L221=Kontrakter!$C$2,Kontrakter!$E$2,L221=Kontrakter!$C$4,Kontrakter!$E$4,L221=Kontrakter!$C$5,Kontrakter!$E$5,L221=Kontrakter!$C$6,Kontrakter!$E$6,L221=Kontrakter!$C$7,Kontrakter!$E$7,L221=Kontrakter!$C$8,Kontrakter!$E$8,L221=Kontrakter!$C$9,Kontrakter!$E$9,L221=Kontrakter!$C$10,Kontrakter!$E$10,L221=Kontrakter!$C$11,Kontrakter!$E$11)</f>
        <v>tilsyn@elvia.no</v>
      </c>
    </row>
    <row r="222" spans="1:14" s="42" customFormat="1" x14ac:dyDescent="0.3">
      <c r="A222" s="43">
        <v>450</v>
      </c>
      <c r="B222" s="42" t="s">
        <v>10</v>
      </c>
      <c r="C222" s="42" t="s">
        <v>251</v>
      </c>
      <c r="D222" s="42" t="s">
        <v>16</v>
      </c>
      <c r="E222" s="42" t="s">
        <v>62</v>
      </c>
      <c r="F222" s="44" t="s">
        <v>1403</v>
      </c>
      <c r="G222" s="42" t="s">
        <v>10</v>
      </c>
      <c r="H222" s="45" t="s">
        <v>1363</v>
      </c>
      <c r="I222" s="46">
        <v>1</v>
      </c>
      <c r="J222" s="46" t="s">
        <v>10</v>
      </c>
      <c r="K222" s="46" t="s">
        <v>62</v>
      </c>
      <c r="L222" s="45" t="str" cm="1">
        <f t="array" ref="L222">_xlfn.IFS(H222=Kontrakter!$B$3,Kontrakter!$C$3,H222=Kontrakter!$B$2,Kontrakter!$C$2,H222=Kontrakter!$B$4,Kontrakter!$C$4,H222=Kontrakter!$B$5,Kontrakter!$C$5,H222=Kontrakter!$B$6,Kontrakter!$C$6,H222=Kontrakter!$B$7,Kontrakter!$C$7,H222=Kontrakter!$B$8,Kontrakter!$C$8,H222=Kontrakter!$B$9,Kontrakter!$C$9,H222=Kontrakter!$B$10,Kontrakter!$C$10,H222=Kontrakter!$B$11,Kontrakter!$C$11)</f>
        <v>Rejlers Elsikkerhet AS</v>
      </c>
      <c r="M222" s="45" cm="1">
        <f t="array" ref="M222">_xlfn.IFS(L222=Kontrakter!$C$3,Kontrakter!$D$3,L222=Kontrakter!$C$2,Kontrakter!$D$2,L222=Kontrakter!$C$4,Kontrakter!$D$4,L222=Kontrakter!$C$5,Kontrakter!$D$5,L222=Kontrakter!$C$6,Kontrakter!$D$6,L222=Kontrakter!$C$7,Kontrakter!$D$7,L222=Kontrakter!$C$8,Kontrakter!$D$8,L222=Kontrakter!$C$9,Kontrakter!$D$9,L222=Kontrakter!$C$10,Kontrakter!$D$10,L222=Kontrakter!$C$11,Kontrakter!$D$11)</f>
        <v>95823000</v>
      </c>
      <c r="N222" s="47" t="str" cm="1">
        <f t="array" ref="N222">_xlfn.IFS(L222=Kontrakter!$C$3,Kontrakter!$E$3,L222=Kontrakter!$C$2,Kontrakter!$E$2,L222=Kontrakter!$C$4,Kontrakter!$E$4,L222=Kontrakter!$C$5,Kontrakter!$E$5,L222=Kontrakter!$C$6,Kontrakter!$E$6,L222=Kontrakter!$C$7,Kontrakter!$E$7,L222=Kontrakter!$C$8,Kontrakter!$E$8,L222=Kontrakter!$C$9,Kontrakter!$E$9,L222=Kontrakter!$C$10,Kontrakter!$E$10,L222=Kontrakter!$C$11,Kontrakter!$E$11)</f>
        <v>tilsyn@elvia.no</v>
      </c>
    </row>
    <row r="223" spans="1:14" s="42" customFormat="1" x14ac:dyDescent="0.3">
      <c r="A223" s="43">
        <v>451</v>
      </c>
      <c r="B223" s="42" t="s">
        <v>10</v>
      </c>
      <c r="C223" s="42" t="s">
        <v>252</v>
      </c>
      <c r="D223" s="42" t="s">
        <v>16</v>
      </c>
      <c r="E223" s="42" t="s">
        <v>62</v>
      </c>
      <c r="F223" s="44" t="s">
        <v>1403</v>
      </c>
      <c r="G223" s="42" t="s">
        <v>10</v>
      </c>
      <c r="H223" s="45" t="s">
        <v>1363</v>
      </c>
      <c r="I223" s="46">
        <v>1</v>
      </c>
      <c r="J223" s="46" t="s">
        <v>10</v>
      </c>
      <c r="K223" s="46" t="s">
        <v>62</v>
      </c>
      <c r="L223" s="45" t="str" cm="1">
        <f t="array" ref="L223">_xlfn.IFS(H223=Kontrakter!$B$3,Kontrakter!$C$3,H223=Kontrakter!$B$2,Kontrakter!$C$2,H223=Kontrakter!$B$4,Kontrakter!$C$4,H223=Kontrakter!$B$5,Kontrakter!$C$5,H223=Kontrakter!$B$6,Kontrakter!$C$6,H223=Kontrakter!$B$7,Kontrakter!$C$7,H223=Kontrakter!$B$8,Kontrakter!$C$8,H223=Kontrakter!$B$9,Kontrakter!$C$9,H223=Kontrakter!$B$10,Kontrakter!$C$10,H223=Kontrakter!$B$11,Kontrakter!$C$11)</f>
        <v>Rejlers Elsikkerhet AS</v>
      </c>
      <c r="M223" s="45" cm="1">
        <f t="array" ref="M223">_xlfn.IFS(L223=Kontrakter!$C$3,Kontrakter!$D$3,L223=Kontrakter!$C$2,Kontrakter!$D$2,L223=Kontrakter!$C$4,Kontrakter!$D$4,L223=Kontrakter!$C$5,Kontrakter!$D$5,L223=Kontrakter!$C$6,Kontrakter!$D$6,L223=Kontrakter!$C$7,Kontrakter!$D$7,L223=Kontrakter!$C$8,Kontrakter!$D$8,L223=Kontrakter!$C$9,Kontrakter!$D$9,L223=Kontrakter!$C$10,Kontrakter!$D$10,L223=Kontrakter!$C$11,Kontrakter!$D$11)</f>
        <v>95823000</v>
      </c>
      <c r="N223" s="47" t="str" cm="1">
        <f t="array" ref="N223">_xlfn.IFS(L223=Kontrakter!$C$3,Kontrakter!$E$3,L223=Kontrakter!$C$2,Kontrakter!$E$2,L223=Kontrakter!$C$4,Kontrakter!$E$4,L223=Kontrakter!$C$5,Kontrakter!$E$5,L223=Kontrakter!$C$6,Kontrakter!$E$6,L223=Kontrakter!$C$7,Kontrakter!$E$7,L223=Kontrakter!$C$8,Kontrakter!$E$8,L223=Kontrakter!$C$9,Kontrakter!$E$9,L223=Kontrakter!$C$10,Kontrakter!$E$10,L223=Kontrakter!$C$11,Kontrakter!$E$11)</f>
        <v>tilsyn@elvia.no</v>
      </c>
    </row>
    <row r="224" spans="1:14" s="42" customFormat="1" x14ac:dyDescent="0.3">
      <c r="A224" s="43">
        <v>452</v>
      </c>
      <c r="B224" s="42" t="s">
        <v>10</v>
      </c>
      <c r="C224" s="42" t="s">
        <v>253</v>
      </c>
      <c r="D224" s="42" t="s">
        <v>16</v>
      </c>
      <c r="E224" s="42" t="s">
        <v>62</v>
      </c>
      <c r="F224" s="44" t="s">
        <v>1403</v>
      </c>
      <c r="G224" s="42" t="s">
        <v>10</v>
      </c>
      <c r="H224" s="45" t="s">
        <v>1363</v>
      </c>
      <c r="I224" s="46">
        <v>1</v>
      </c>
      <c r="J224" s="46" t="s">
        <v>10</v>
      </c>
      <c r="K224" s="46" t="s">
        <v>62</v>
      </c>
      <c r="L224" s="45" t="str" cm="1">
        <f t="array" ref="L224">_xlfn.IFS(H224=Kontrakter!$B$3,Kontrakter!$C$3,H224=Kontrakter!$B$2,Kontrakter!$C$2,H224=Kontrakter!$B$4,Kontrakter!$C$4,H224=Kontrakter!$B$5,Kontrakter!$C$5,H224=Kontrakter!$B$6,Kontrakter!$C$6,H224=Kontrakter!$B$7,Kontrakter!$C$7,H224=Kontrakter!$B$8,Kontrakter!$C$8,H224=Kontrakter!$B$9,Kontrakter!$C$9,H224=Kontrakter!$B$10,Kontrakter!$C$10,H224=Kontrakter!$B$11,Kontrakter!$C$11)</f>
        <v>Rejlers Elsikkerhet AS</v>
      </c>
      <c r="M224" s="45" cm="1">
        <f t="array" ref="M224">_xlfn.IFS(L224=Kontrakter!$C$3,Kontrakter!$D$3,L224=Kontrakter!$C$2,Kontrakter!$D$2,L224=Kontrakter!$C$4,Kontrakter!$D$4,L224=Kontrakter!$C$5,Kontrakter!$D$5,L224=Kontrakter!$C$6,Kontrakter!$D$6,L224=Kontrakter!$C$7,Kontrakter!$D$7,L224=Kontrakter!$C$8,Kontrakter!$D$8,L224=Kontrakter!$C$9,Kontrakter!$D$9,L224=Kontrakter!$C$10,Kontrakter!$D$10,L224=Kontrakter!$C$11,Kontrakter!$D$11)</f>
        <v>95823000</v>
      </c>
      <c r="N224" s="47" t="str" cm="1">
        <f t="array" ref="N224">_xlfn.IFS(L224=Kontrakter!$C$3,Kontrakter!$E$3,L224=Kontrakter!$C$2,Kontrakter!$E$2,L224=Kontrakter!$C$4,Kontrakter!$E$4,L224=Kontrakter!$C$5,Kontrakter!$E$5,L224=Kontrakter!$C$6,Kontrakter!$E$6,L224=Kontrakter!$C$7,Kontrakter!$E$7,L224=Kontrakter!$C$8,Kontrakter!$E$8,L224=Kontrakter!$C$9,Kontrakter!$E$9,L224=Kontrakter!$C$10,Kontrakter!$E$10,L224=Kontrakter!$C$11,Kontrakter!$E$11)</f>
        <v>tilsyn@elvia.no</v>
      </c>
    </row>
    <row r="225" spans="1:14" s="42" customFormat="1" x14ac:dyDescent="0.3">
      <c r="A225" s="43">
        <v>454</v>
      </c>
      <c r="B225" s="42" t="s">
        <v>10</v>
      </c>
      <c r="C225" s="42" t="s">
        <v>254</v>
      </c>
      <c r="D225" s="42" t="s">
        <v>16</v>
      </c>
      <c r="E225" s="42" t="s">
        <v>62</v>
      </c>
      <c r="F225" s="44" t="s">
        <v>1403</v>
      </c>
      <c r="G225" s="42" t="s">
        <v>10</v>
      </c>
      <c r="H225" s="45" t="s">
        <v>1363</v>
      </c>
      <c r="I225" s="46">
        <v>1</v>
      </c>
      <c r="J225" s="46" t="s">
        <v>10</v>
      </c>
      <c r="K225" s="46" t="s">
        <v>62</v>
      </c>
      <c r="L225" s="45" t="str" cm="1">
        <f t="array" ref="L225">_xlfn.IFS(H225=Kontrakter!$B$3,Kontrakter!$C$3,H225=Kontrakter!$B$2,Kontrakter!$C$2,H225=Kontrakter!$B$4,Kontrakter!$C$4,H225=Kontrakter!$B$5,Kontrakter!$C$5,H225=Kontrakter!$B$6,Kontrakter!$C$6,H225=Kontrakter!$B$7,Kontrakter!$C$7,H225=Kontrakter!$B$8,Kontrakter!$C$8,H225=Kontrakter!$B$9,Kontrakter!$C$9,H225=Kontrakter!$B$10,Kontrakter!$C$10,H225=Kontrakter!$B$11,Kontrakter!$C$11)</f>
        <v>Rejlers Elsikkerhet AS</v>
      </c>
      <c r="M225" s="45" cm="1">
        <f t="array" ref="M225">_xlfn.IFS(L225=Kontrakter!$C$3,Kontrakter!$D$3,L225=Kontrakter!$C$2,Kontrakter!$D$2,L225=Kontrakter!$C$4,Kontrakter!$D$4,L225=Kontrakter!$C$5,Kontrakter!$D$5,L225=Kontrakter!$C$6,Kontrakter!$D$6,L225=Kontrakter!$C$7,Kontrakter!$D$7,L225=Kontrakter!$C$8,Kontrakter!$D$8,L225=Kontrakter!$C$9,Kontrakter!$D$9,L225=Kontrakter!$C$10,Kontrakter!$D$10,L225=Kontrakter!$C$11,Kontrakter!$D$11)</f>
        <v>95823000</v>
      </c>
      <c r="N225" s="47" t="str" cm="1">
        <f t="array" ref="N225">_xlfn.IFS(L225=Kontrakter!$C$3,Kontrakter!$E$3,L225=Kontrakter!$C$2,Kontrakter!$E$2,L225=Kontrakter!$C$4,Kontrakter!$E$4,L225=Kontrakter!$C$5,Kontrakter!$E$5,L225=Kontrakter!$C$6,Kontrakter!$E$6,L225=Kontrakter!$C$7,Kontrakter!$E$7,L225=Kontrakter!$C$8,Kontrakter!$E$8,L225=Kontrakter!$C$9,Kontrakter!$E$9,L225=Kontrakter!$C$10,Kontrakter!$E$10,L225=Kontrakter!$C$11,Kontrakter!$E$11)</f>
        <v>tilsyn@elvia.no</v>
      </c>
    </row>
    <row r="226" spans="1:14" s="42" customFormat="1" x14ac:dyDescent="0.3">
      <c r="A226" s="43">
        <v>455</v>
      </c>
      <c r="B226" s="42" t="s">
        <v>10</v>
      </c>
      <c r="C226" s="42" t="s">
        <v>255</v>
      </c>
      <c r="D226" s="42" t="s">
        <v>16</v>
      </c>
      <c r="E226" s="42" t="s">
        <v>62</v>
      </c>
      <c r="F226" s="44" t="s">
        <v>1403</v>
      </c>
      <c r="G226" s="42" t="s">
        <v>10</v>
      </c>
      <c r="H226" s="45" t="s">
        <v>1363</v>
      </c>
      <c r="I226" s="46">
        <v>1</v>
      </c>
      <c r="J226" s="46" t="s">
        <v>10</v>
      </c>
      <c r="K226" s="46" t="s">
        <v>62</v>
      </c>
      <c r="L226" s="45" t="str" cm="1">
        <f t="array" ref="L226">_xlfn.IFS(H226=Kontrakter!$B$3,Kontrakter!$C$3,H226=Kontrakter!$B$2,Kontrakter!$C$2,H226=Kontrakter!$B$4,Kontrakter!$C$4,H226=Kontrakter!$B$5,Kontrakter!$C$5,H226=Kontrakter!$B$6,Kontrakter!$C$6,H226=Kontrakter!$B$7,Kontrakter!$C$7,H226=Kontrakter!$B$8,Kontrakter!$C$8,H226=Kontrakter!$B$9,Kontrakter!$C$9,H226=Kontrakter!$B$10,Kontrakter!$C$10,H226=Kontrakter!$B$11,Kontrakter!$C$11)</f>
        <v>Rejlers Elsikkerhet AS</v>
      </c>
      <c r="M226" s="45" cm="1">
        <f t="array" ref="M226">_xlfn.IFS(L226=Kontrakter!$C$3,Kontrakter!$D$3,L226=Kontrakter!$C$2,Kontrakter!$D$2,L226=Kontrakter!$C$4,Kontrakter!$D$4,L226=Kontrakter!$C$5,Kontrakter!$D$5,L226=Kontrakter!$C$6,Kontrakter!$D$6,L226=Kontrakter!$C$7,Kontrakter!$D$7,L226=Kontrakter!$C$8,Kontrakter!$D$8,L226=Kontrakter!$C$9,Kontrakter!$D$9,L226=Kontrakter!$C$10,Kontrakter!$D$10,L226=Kontrakter!$C$11,Kontrakter!$D$11)</f>
        <v>95823000</v>
      </c>
      <c r="N226" s="47" t="str" cm="1">
        <f t="array" ref="N226">_xlfn.IFS(L226=Kontrakter!$C$3,Kontrakter!$E$3,L226=Kontrakter!$C$2,Kontrakter!$E$2,L226=Kontrakter!$C$4,Kontrakter!$E$4,L226=Kontrakter!$C$5,Kontrakter!$E$5,L226=Kontrakter!$C$6,Kontrakter!$E$6,L226=Kontrakter!$C$7,Kontrakter!$E$7,L226=Kontrakter!$C$8,Kontrakter!$E$8,L226=Kontrakter!$C$9,Kontrakter!$E$9,L226=Kontrakter!$C$10,Kontrakter!$E$10,L226=Kontrakter!$C$11,Kontrakter!$E$11)</f>
        <v>tilsyn@elvia.no</v>
      </c>
    </row>
    <row r="227" spans="1:14" s="42" customFormat="1" x14ac:dyDescent="0.3">
      <c r="A227" s="43">
        <v>456</v>
      </c>
      <c r="B227" s="42" t="s">
        <v>10</v>
      </c>
      <c r="C227" s="42" t="s">
        <v>256</v>
      </c>
      <c r="D227" s="42" t="s">
        <v>16</v>
      </c>
      <c r="E227" s="42" t="s">
        <v>62</v>
      </c>
      <c r="F227" s="44" t="s">
        <v>1403</v>
      </c>
      <c r="G227" s="42" t="s">
        <v>10</v>
      </c>
      <c r="H227" s="45" t="s">
        <v>1363</v>
      </c>
      <c r="I227" s="46">
        <v>1</v>
      </c>
      <c r="J227" s="46" t="s">
        <v>10</v>
      </c>
      <c r="K227" s="46" t="s">
        <v>62</v>
      </c>
      <c r="L227" s="45" t="str" cm="1">
        <f t="array" ref="L227">_xlfn.IFS(H227=Kontrakter!$B$3,Kontrakter!$C$3,H227=Kontrakter!$B$2,Kontrakter!$C$2,H227=Kontrakter!$B$4,Kontrakter!$C$4,H227=Kontrakter!$B$5,Kontrakter!$C$5,H227=Kontrakter!$B$6,Kontrakter!$C$6,H227=Kontrakter!$B$7,Kontrakter!$C$7,H227=Kontrakter!$B$8,Kontrakter!$C$8,H227=Kontrakter!$B$9,Kontrakter!$C$9,H227=Kontrakter!$B$10,Kontrakter!$C$10,H227=Kontrakter!$B$11,Kontrakter!$C$11)</f>
        <v>Rejlers Elsikkerhet AS</v>
      </c>
      <c r="M227" s="45" cm="1">
        <f t="array" ref="M227">_xlfn.IFS(L227=Kontrakter!$C$3,Kontrakter!$D$3,L227=Kontrakter!$C$2,Kontrakter!$D$2,L227=Kontrakter!$C$4,Kontrakter!$D$4,L227=Kontrakter!$C$5,Kontrakter!$D$5,L227=Kontrakter!$C$6,Kontrakter!$D$6,L227=Kontrakter!$C$7,Kontrakter!$D$7,L227=Kontrakter!$C$8,Kontrakter!$D$8,L227=Kontrakter!$C$9,Kontrakter!$D$9,L227=Kontrakter!$C$10,Kontrakter!$D$10,L227=Kontrakter!$C$11,Kontrakter!$D$11)</f>
        <v>95823000</v>
      </c>
      <c r="N227" s="47" t="str" cm="1">
        <f t="array" ref="N227">_xlfn.IFS(L227=Kontrakter!$C$3,Kontrakter!$E$3,L227=Kontrakter!$C$2,Kontrakter!$E$2,L227=Kontrakter!$C$4,Kontrakter!$E$4,L227=Kontrakter!$C$5,Kontrakter!$E$5,L227=Kontrakter!$C$6,Kontrakter!$E$6,L227=Kontrakter!$C$7,Kontrakter!$E$7,L227=Kontrakter!$C$8,Kontrakter!$E$8,L227=Kontrakter!$C$9,Kontrakter!$E$9,L227=Kontrakter!$C$10,Kontrakter!$E$10,L227=Kontrakter!$C$11,Kontrakter!$E$11)</f>
        <v>tilsyn@elvia.no</v>
      </c>
    </row>
    <row r="228" spans="1:14" s="42" customFormat="1" x14ac:dyDescent="0.3">
      <c r="A228" s="43">
        <v>457</v>
      </c>
      <c r="B228" s="42" t="s">
        <v>10</v>
      </c>
      <c r="C228" s="42" t="s">
        <v>257</v>
      </c>
      <c r="D228" s="42" t="s">
        <v>16</v>
      </c>
      <c r="E228" s="42" t="s">
        <v>30</v>
      </c>
      <c r="F228" s="44" t="s">
        <v>1403</v>
      </c>
      <c r="G228" s="42" t="s">
        <v>10</v>
      </c>
      <c r="H228" s="45" t="s">
        <v>1364</v>
      </c>
      <c r="I228" s="46">
        <v>2</v>
      </c>
      <c r="J228" s="46" t="s">
        <v>10</v>
      </c>
      <c r="K228" s="46" t="s">
        <v>30</v>
      </c>
      <c r="L228" s="45" t="str" cm="1">
        <f t="array" ref="L228">_xlfn.IFS(H228=Kontrakter!$B$3,Kontrakter!$C$3,H228=Kontrakter!$B$2,Kontrakter!$C$2,H228=Kontrakter!$B$4,Kontrakter!$C$4,H228=Kontrakter!$B$5,Kontrakter!$C$5,H228=Kontrakter!$B$6,Kontrakter!$C$6,H228=Kontrakter!$B$7,Kontrakter!$C$7,H228=Kontrakter!$B$8,Kontrakter!$C$8,H228=Kontrakter!$B$9,Kontrakter!$C$9,H228=Kontrakter!$B$10,Kontrakter!$C$10,H228=Kontrakter!$B$11,Kontrakter!$C$11)</f>
        <v>Omexom Elsikkerhet AS</v>
      </c>
      <c r="M228" s="45" cm="1">
        <f t="array" ref="M228">_xlfn.IFS(L228=Kontrakter!$C$3,Kontrakter!$D$3,L228=Kontrakter!$C$2,Kontrakter!$D$2,L228=Kontrakter!$C$4,Kontrakter!$D$4,L228=Kontrakter!$C$5,Kontrakter!$D$5,L228=Kontrakter!$C$6,Kontrakter!$D$6,L228=Kontrakter!$C$7,Kontrakter!$D$7,L228=Kontrakter!$C$8,Kontrakter!$D$8,L228=Kontrakter!$C$9,Kontrakter!$D$9,L228=Kontrakter!$C$10,Kontrakter!$D$10,L228=Kontrakter!$C$11,Kontrakter!$D$11)</f>
        <v>23128800</v>
      </c>
      <c r="N228" s="47" t="str" cm="1">
        <f t="array" ref="N228">_xlfn.IFS(L228=Kontrakter!$C$3,Kontrakter!$E$3,L228=Kontrakter!$C$2,Kontrakter!$E$2,L228=Kontrakter!$C$4,Kontrakter!$E$4,L228=Kontrakter!$C$5,Kontrakter!$E$5,L228=Kontrakter!$C$6,Kontrakter!$E$6,L228=Kontrakter!$C$7,Kontrakter!$E$7,L228=Kontrakter!$C$8,Kontrakter!$E$8,L228=Kontrakter!$C$9,Kontrakter!$E$9,L228=Kontrakter!$C$10,Kontrakter!$E$10,L228=Kontrakter!$C$11,Kontrakter!$E$11)</f>
        <v>tilsyn@elvia.no</v>
      </c>
    </row>
    <row r="229" spans="1:14" s="42" customFormat="1" x14ac:dyDescent="0.3">
      <c r="A229" s="43">
        <v>458</v>
      </c>
      <c r="B229" s="42" t="s">
        <v>10</v>
      </c>
      <c r="C229" s="42" t="s">
        <v>258</v>
      </c>
      <c r="D229" s="42" t="s">
        <v>16</v>
      </c>
      <c r="E229" s="42" t="s">
        <v>30</v>
      </c>
      <c r="F229" s="44" t="s">
        <v>1403</v>
      </c>
      <c r="G229" s="42" t="s">
        <v>10</v>
      </c>
      <c r="H229" s="45" t="s">
        <v>1364</v>
      </c>
      <c r="I229" s="46">
        <v>2</v>
      </c>
      <c r="J229" s="46" t="s">
        <v>10</v>
      </c>
      <c r="K229" s="46" t="s">
        <v>30</v>
      </c>
      <c r="L229" s="45" t="str" cm="1">
        <f t="array" ref="L229">_xlfn.IFS(H229=Kontrakter!$B$3,Kontrakter!$C$3,H229=Kontrakter!$B$2,Kontrakter!$C$2,H229=Kontrakter!$B$4,Kontrakter!$C$4,H229=Kontrakter!$B$5,Kontrakter!$C$5,H229=Kontrakter!$B$6,Kontrakter!$C$6,H229=Kontrakter!$B$7,Kontrakter!$C$7,H229=Kontrakter!$B$8,Kontrakter!$C$8,H229=Kontrakter!$B$9,Kontrakter!$C$9,H229=Kontrakter!$B$10,Kontrakter!$C$10,H229=Kontrakter!$B$11,Kontrakter!$C$11)</f>
        <v>Omexom Elsikkerhet AS</v>
      </c>
      <c r="M229" s="45" cm="1">
        <f t="array" ref="M229">_xlfn.IFS(L229=Kontrakter!$C$3,Kontrakter!$D$3,L229=Kontrakter!$C$2,Kontrakter!$D$2,L229=Kontrakter!$C$4,Kontrakter!$D$4,L229=Kontrakter!$C$5,Kontrakter!$D$5,L229=Kontrakter!$C$6,Kontrakter!$D$6,L229=Kontrakter!$C$7,Kontrakter!$D$7,L229=Kontrakter!$C$8,Kontrakter!$D$8,L229=Kontrakter!$C$9,Kontrakter!$D$9,L229=Kontrakter!$C$10,Kontrakter!$D$10,L229=Kontrakter!$C$11,Kontrakter!$D$11)</f>
        <v>23128800</v>
      </c>
      <c r="N229" s="47" t="str" cm="1">
        <f t="array" ref="N229">_xlfn.IFS(L229=Kontrakter!$C$3,Kontrakter!$E$3,L229=Kontrakter!$C$2,Kontrakter!$E$2,L229=Kontrakter!$C$4,Kontrakter!$E$4,L229=Kontrakter!$C$5,Kontrakter!$E$5,L229=Kontrakter!$C$6,Kontrakter!$E$6,L229=Kontrakter!$C$7,Kontrakter!$E$7,L229=Kontrakter!$C$8,Kontrakter!$E$8,L229=Kontrakter!$C$9,Kontrakter!$E$9,L229=Kontrakter!$C$10,Kontrakter!$E$10,L229=Kontrakter!$C$11,Kontrakter!$E$11)</f>
        <v>tilsyn@elvia.no</v>
      </c>
    </row>
    <row r="230" spans="1:14" s="42" customFormat="1" x14ac:dyDescent="0.3">
      <c r="A230" s="43">
        <v>459</v>
      </c>
      <c r="B230" s="42" t="s">
        <v>10</v>
      </c>
      <c r="C230" s="42" t="s">
        <v>259</v>
      </c>
      <c r="D230" s="42" t="s">
        <v>16</v>
      </c>
      <c r="E230" s="42" t="s">
        <v>30</v>
      </c>
      <c r="F230" s="44" t="s">
        <v>1403</v>
      </c>
      <c r="G230" s="42" t="s">
        <v>10</v>
      </c>
      <c r="H230" s="45" t="s">
        <v>1364</v>
      </c>
      <c r="I230" s="46">
        <v>2</v>
      </c>
      <c r="J230" s="46" t="s">
        <v>10</v>
      </c>
      <c r="K230" s="46" t="s">
        <v>30</v>
      </c>
      <c r="L230" s="45" t="str" cm="1">
        <f t="array" ref="L230">_xlfn.IFS(H230=Kontrakter!$B$3,Kontrakter!$C$3,H230=Kontrakter!$B$2,Kontrakter!$C$2,H230=Kontrakter!$B$4,Kontrakter!$C$4,H230=Kontrakter!$B$5,Kontrakter!$C$5,H230=Kontrakter!$B$6,Kontrakter!$C$6,H230=Kontrakter!$B$7,Kontrakter!$C$7,H230=Kontrakter!$B$8,Kontrakter!$C$8,H230=Kontrakter!$B$9,Kontrakter!$C$9,H230=Kontrakter!$B$10,Kontrakter!$C$10,H230=Kontrakter!$B$11,Kontrakter!$C$11)</f>
        <v>Omexom Elsikkerhet AS</v>
      </c>
      <c r="M230" s="45" cm="1">
        <f t="array" ref="M230">_xlfn.IFS(L230=Kontrakter!$C$3,Kontrakter!$D$3,L230=Kontrakter!$C$2,Kontrakter!$D$2,L230=Kontrakter!$C$4,Kontrakter!$D$4,L230=Kontrakter!$C$5,Kontrakter!$D$5,L230=Kontrakter!$C$6,Kontrakter!$D$6,L230=Kontrakter!$C$7,Kontrakter!$D$7,L230=Kontrakter!$C$8,Kontrakter!$D$8,L230=Kontrakter!$C$9,Kontrakter!$D$9,L230=Kontrakter!$C$10,Kontrakter!$D$10,L230=Kontrakter!$C$11,Kontrakter!$D$11)</f>
        <v>23128800</v>
      </c>
      <c r="N230" s="47" t="str" cm="1">
        <f t="array" ref="N230">_xlfn.IFS(L230=Kontrakter!$C$3,Kontrakter!$E$3,L230=Kontrakter!$C$2,Kontrakter!$E$2,L230=Kontrakter!$C$4,Kontrakter!$E$4,L230=Kontrakter!$C$5,Kontrakter!$E$5,L230=Kontrakter!$C$6,Kontrakter!$E$6,L230=Kontrakter!$C$7,Kontrakter!$E$7,L230=Kontrakter!$C$8,Kontrakter!$E$8,L230=Kontrakter!$C$9,Kontrakter!$E$9,L230=Kontrakter!$C$10,Kontrakter!$E$10,L230=Kontrakter!$C$11,Kontrakter!$E$11)</f>
        <v>tilsyn@elvia.no</v>
      </c>
    </row>
    <row r="231" spans="1:14" s="42" customFormat="1" x14ac:dyDescent="0.3">
      <c r="A231" s="43">
        <v>460</v>
      </c>
      <c r="B231" s="42" t="s">
        <v>10</v>
      </c>
      <c r="C231" s="42" t="s">
        <v>260</v>
      </c>
      <c r="D231" s="42" t="s">
        <v>16</v>
      </c>
      <c r="E231" s="42" t="s">
        <v>30</v>
      </c>
      <c r="F231" s="44" t="s">
        <v>1403</v>
      </c>
      <c r="G231" s="42" t="s">
        <v>10</v>
      </c>
      <c r="H231" s="45" t="s">
        <v>1364</v>
      </c>
      <c r="I231" s="46">
        <v>2</v>
      </c>
      <c r="J231" s="46" t="s">
        <v>10</v>
      </c>
      <c r="K231" s="46" t="s">
        <v>30</v>
      </c>
      <c r="L231" s="45" t="str" cm="1">
        <f t="array" ref="L231">_xlfn.IFS(H231=Kontrakter!$B$3,Kontrakter!$C$3,H231=Kontrakter!$B$2,Kontrakter!$C$2,H231=Kontrakter!$B$4,Kontrakter!$C$4,H231=Kontrakter!$B$5,Kontrakter!$C$5,H231=Kontrakter!$B$6,Kontrakter!$C$6,H231=Kontrakter!$B$7,Kontrakter!$C$7,H231=Kontrakter!$B$8,Kontrakter!$C$8,H231=Kontrakter!$B$9,Kontrakter!$C$9,H231=Kontrakter!$B$10,Kontrakter!$C$10,H231=Kontrakter!$B$11,Kontrakter!$C$11)</f>
        <v>Omexom Elsikkerhet AS</v>
      </c>
      <c r="M231" s="45" cm="1">
        <f t="array" ref="M231">_xlfn.IFS(L231=Kontrakter!$C$3,Kontrakter!$D$3,L231=Kontrakter!$C$2,Kontrakter!$D$2,L231=Kontrakter!$C$4,Kontrakter!$D$4,L231=Kontrakter!$C$5,Kontrakter!$D$5,L231=Kontrakter!$C$6,Kontrakter!$D$6,L231=Kontrakter!$C$7,Kontrakter!$D$7,L231=Kontrakter!$C$8,Kontrakter!$D$8,L231=Kontrakter!$C$9,Kontrakter!$D$9,L231=Kontrakter!$C$10,Kontrakter!$D$10,L231=Kontrakter!$C$11,Kontrakter!$D$11)</f>
        <v>23128800</v>
      </c>
      <c r="N231" s="47" t="str" cm="1">
        <f t="array" ref="N231">_xlfn.IFS(L231=Kontrakter!$C$3,Kontrakter!$E$3,L231=Kontrakter!$C$2,Kontrakter!$E$2,L231=Kontrakter!$C$4,Kontrakter!$E$4,L231=Kontrakter!$C$5,Kontrakter!$E$5,L231=Kontrakter!$C$6,Kontrakter!$E$6,L231=Kontrakter!$C$7,Kontrakter!$E$7,L231=Kontrakter!$C$8,Kontrakter!$E$8,L231=Kontrakter!$C$9,Kontrakter!$E$9,L231=Kontrakter!$C$10,Kontrakter!$E$10,L231=Kontrakter!$C$11,Kontrakter!$E$11)</f>
        <v>tilsyn@elvia.no</v>
      </c>
    </row>
    <row r="232" spans="1:14" s="42" customFormat="1" x14ac:dyDescent="0.3">
      <c r="A232" s="43">
        <v>461</v>
      </c>
      <c r="B232" s="42" t="s">
        <v>10</v>
      </c>
      <c r="C232" s="42" t="s">
        <v>261</v>
      </c>
      <c r="D232" s="42" t="s">
        <v>16</v>
      </c>
      <c r="E232" s="42" t="s">
        <v>30</v>
      </c>
      <c r="F232" s="44" t="s">
        <v>1403</v>
      </c>
      <c r="G232" s="42" t="s">
        <v>10</v>
      </c>
      <c r="H232" s="45" t="s">
        <v>1364</v>
      </c>
      <c r="I232" s="46">
        <v>2</v>
      </c>
      <c r="J232" s="46" t="s">
        <v>10</v>
      </c>
      <c r="K232" s="46" t="s">
        <v>30</v>
      </c>
      <c r="L232" s="45" t="str" cm="1">
        <f t="array" ref="L232">_xlfn.IFS(H232=Kontrakter!$B$3,Kontrakter!$C$3,H232=Kontrakter!$B$2,Kontrakter!$C$2,H232=Kontrakter!$B$4,Kontrakter!$C$4,H232=Kontrakter!$B$5,Kontrakter!$C$5,H232=Kontrakter!$B$6,Kontrakter!$C$6,H232=Kontrakter!$B$7,Kontrakter!$C$7,H232=Kontrakter!$B$8,Kontrakter!$C$8,H232=Kontrakter!$B$9,Kontrakter!$C$9,H232=Kontrakter!$B$10,Kontrakter!$C$10,H232=Kontrakter!$B$11,Kontrakter!$C$11)</f>
        <v>Omexom Elsikkerhet AS</v>
      </c>
      <c r="M232" s="45" cm="1">
        <f t="array" ref="M232">_xlfn.IFS(L232=Kontrakter!$C$3,Kontrakter!$D$3,L232=Kontrakter!$C$2,Kontrakter!$D$2,L232=Kontrakter!$C$4,Kontrakter!$D$4,L232=Kontrakter!$C$5,Kontrakter!$D$5,L232=Kontrakter!$C$6,Kontrakter!$D$6,L232=Kontrakter!$C$7,Kontrakter!$D$7,L232=Kontrakter!$C$8,Kontrakter!$D$8,L232=Kontrakter!$C$9,Kontrakter!$D$9,L232=Kontrakter!$C$10,Kontrakter!$D$10,L232=Kontrakter!$C$11,Kontrakter!$D$11)</f>
        <v>23128800</v>
      </c>
      <c r="N232" s="47" t="str" cm="1">
        <f t="array" ref="N232">_xlfn.IFS(L232=Kontrakter!$C$3,Kontrakter!$E$3,L232=Kontrakter!$C$2,Kontrakter!$E$2,L232=Kontrakter!$C$4,Kontrakter!$E$4,L232=Kontrakter!$C$5,Kontrakter!$E$5,L232=Kontrakter!$C$6,Kontrakter!$E$6,L232=Kontrakter!$C$7,Kontrakter!$E$7,L232=Kontrakter!$C$8,Kontrakter!$E$8,L232=Kontrakter!$C$9,Kontrakter!$E$9,L232=Kontrakter!$C$10,Kontrakter!$E$10,L232=Kontrakter!$C$11,Kontrakter!$E$11)</f>
        <v>tilsyn@elvia.no</v>
      </c>
    </row>
    <row r="233" spans="1:14" s="42" customFormat="1" x14ac:dyDescent="0.3">
      <c r="A233" s="43">
        <v>462</v>
      </c>
      <c r="B233" s="42" t="s">
        <v>10</v>
      </c>
      <c r="C233" s="42" t="s">
        <v>262</v>
      </c>
      <c r="D233" s="42" t="s">
        <v>16</v>
      </c>
      <c r="E233" s="42" t="s">
        <v>30</v>
      </c>
      <c r="F233" s="44" t="s">
        <v>1403</v>
      </c>
      <c r="G233" s="42" t="s">
        <v>10</v>
      </c>
      <c r="H233" s="45" t="s">
        <v>1364</v>
      </c>
      <c r="I233" s="46">
        <v>2</v>
      </c>
      <c r="J233" s="46" t="s">
        <v>10</v>
      </c>
      <c r="K233" s="46" t="s">
        <v>30</v>
      </c>
      <c r="L233" s="45" t="str" cm="1">
        <f t="array" ref="L233">_xlfn.IFS(H233=Kontrakter!$B$3,Kontrakter!$C$3,H233=Kontrakter!$B$2,Kontrakter!$C$2,H233=Kontrakter!$B$4,Kontrakter!$C$4,H233=Kontrakter!$B$5,Kontrakter!$C$5,H233=Kontrakter!$B$6,Kontrakter!$C$6,H233=Kontrakter!$B$7,Kontrakter!$C$7,H233=Kontrakter!$B$8,Kontrakter!$C$8,H233=Kontrakter!$B$9,Kontrakter!$C$9,H233=Kontrakter!$B$10,Kontrakter!$C$10,H233=Kontrakter!$B$11,Kontrakter!$C$11)</f>
        <v>Omexom Elsikkerhet AS</v>
      </c>
      <c r="M233" s="45" cm="1">
        <f t="array" ref="M233">_xlfn.IFS(L233=Kontrakter!$C$3,Kontrakter!$D$3,L233=Kontrakter!$C$2,Kontrakter!$D$2,L233=Kontrakter!$C$4,Kontrakter!$D$4,L233=Kontrakter!$C$5,Kontrakter!$D$5,L233=Kontrakter!$C$6,Kontrakter!$D$6,L233=Kontrakter!$C$7,Kontrakter!$D$7,L233=Kontrakter!$C$8,Kontrakter!$D$8,L233=Kontrakter!$C$9,Kontrakter!$D$9,L233=Kontrakter!$C$10,Kontrakter!$D$10,L233=Kontrakter!$C$11,Kontrakter!$D$11)</f>
        <v>23128800</v>
      </c>
      <c r="N233" s="47" t="str" cm="1">
        <f t="array" ref="N233">_xlfn.IFS(L233=Kontrakter!$C$3,Kontrakter!$E$3,L233=Kontrakter!$C$2,Kontrakter!$E$2,L233=Kontrakter!$C$4,Kontrakter!$E$4,L233=Kontrakter!$C$5,Kontrakter!$E$5,L233=Kontrakter!$C$6,Kontrakter!$E$6,L233=Kontrakter!$C$7,Kontrakter!$E$7,L233=Kontrakter!$C$8,Kontrakter!$E$8,L233=Kontrakter!$C$9,Kontrakter!$E$9,L233=Kontrakter!$C$10,Kontrakter!$E$10,L233=Kontrakter!$C$11,Kontrakter!$E$11)</f>
        <v>tilsyn@elvia.no</v>
      </c>
    </row>
    <row r="234" spans="1:14" s="42" customFormat="1" x14ac:dyDescent="0.3">
      <c r="A234" s="43">
        <v>463</v>
      </c>
      <c r="B234" s="42" t="s">
        <v>10</v>
      </c>
      <c r="C234" s="42" t="s">
        <v>263</v>
      </c>
      <c r="D234" s="42" t="s">
        <v>16</v>
      </c>
      <c r="E234" s="42" t="s">
        <v>30</v>
      </c>
      <c r="F234" s="44" t="s">
        <v>1403</v>
      </c>
      <c r="G234" s="42" t="s">
        <v>10</v>
      </c>
      <c r="H234" s="45" t="s">
        <v>1364</v>
      </c>
      <c r="I234" s="46">
        <v>2</v>
      </c>
      <c r="J234" s="46" t="s">
        <v>10</v>
      </c>
      <c r="K234" s="46" t="s">
        <v>30</v>
      </c>
      <c r="L234" s="45" t="str" cm="1">
        <f t="array" ref="L234">_xlfn.IFS(H234=Kontrakter!$B$3,Kontrakter!$C$3,H234=Kontrakter!$B$2,Kontrakter!$C$2,H234=Kontrakter!$B$4,Kontrakter!$C$4,H234=Kontrakter!$B$5,Kontrakter!$C$5,H234=Kontrakter!$B$6,Kontrakter!$C$6,H234=Kontrakter!$B$7,Kontrakter!$C$7,H234=Kontrakter!$B$8,Kontrakter!$C$8,H234=Kontrakter!$B$9,Kontrakter!$C$9,H234=Kontrakter!$B$10,Kontrakter!$C$10,H234=Kontrakter!$B$11,Kontrakter!$C$11)</f>
        <v>Omexom Elsikkerhet AS</v>
      </c>
      <c r="M234" s="45" cm="1">
        <f t="array" ref="M234">_xlfn.IFS(L234=Kontrakter!$C$3,Kontrakter!$D$3,L234=Kontrakter!$C$2,Kontrakter!$D$2,L234=Kontrakter!$C$4,Kontrakter!$D$4,L234=Kontrakter!$C$5,Kontrakter!$D$5,L234=Kontrakter!$C$6,Kontrakter!$D$6,L234=Kontrakter!$C$7,Kontrakter!$D$7,L234=Kontrakter!$C$8,Kontrakter!$D$8,L234=Kontrakter!$C$9,Kontrakter!$D$9,L234=Kontrakter!$C$10,Kontrakter!$D$10,L234=Kontrakter!$C$11,Kontrakter!$D$11)</f>
        <v>23128800</v>
      </c>
      <c r="N234" s="47" t="str" cm="1">
        <f t="array" ref="N234">_xlfn.IFS(L234=Kontrakter!$C$3,Kontrakter!$E$3,L234=Kontrakter!$C$2,Kontrakter!$E$2,L234=Kontrakter!$C$4,Kontrakter!$E$4,L234=Kontrakter!$C$5,Kontrakter!$E$5,L234=Kontrakter!$C$6,Kontrakter!$E$6,L234=Kontrakter!$C$7,Kontrakter!$E$7,L234=Kontrakter!$C$8,Kontrakter!$E$8,L234=Kontrakter!$C$9,Kontrakter!$E$9,L234=Kontrakter!$C$10,Kontrakter!$E$10,L234=Kontrakter!$C$11,Kontrakter!$E$11)</f>
        <v>tilsyn@elvia.no</v>
      </c>
    </row>
    <row r="235" spans="1:14" s="42" customFormat="1" x14ac:dyDescent="0.3">
      <c r="A235" s="43">
        <v>464</v>
      </c>
      <c r="B235" s="42" t="s">
        <v>10</v>
      </c>
      <c r="C235" s="42" t="s">
        <v>264</v>
      </c>
      <c r="D235" s="42" t="s">
        <v>16</v>
      </c>
      <c r="E235" s="42" t="s">
        <v>30</v>
      </c>
      <c r="F235" s="44" t="s">
        <v>1403</v>
      </c>
      <c r="G235" s="42" t="s">
        <v>10</v>
      </c>
      <c r="H235" s="45" t="s">
        <v>1364</v>
      </c>
      <c r="I235" s="46">
        <v>2</v>
      </c>
      <c r="J235" s="46" t="s">
        <v>10</v>
      </c>
      <c r="K235" s="46" t="s">
        <v>30</v>
      </c>
      <c r="L235" s="45" t="str" cm="1">
        <f t="array" ref="L235">_xlfn.IFS(H235=Kontrakter!$B$3,Kontrakter!$C$3,H235=Kontrakter!$B$2,Kontrakter!$C$2,H235=Kontrakter!$B$4,Kontrakter!$C$4,H235=Kontrakter!$B$5,Kontrakter!$C$5,H235=Kontrakter!$B$6,Kontrakter!$C$6,H235=Kontrakter!$B$7,Kontrakter!$C$7,H235=Kontrakter!$B$8,Kontrakter!$C$8,H235=Kontrakter!$B$9,Kontrakter!$C$9,H235=Kontrakter!$B$10,Kontrakter!$C$10,H235=Kontrakter!$B$11,Kontrakter!$C$11)</f>
        <v>Omexom Elsikkerhet AS</v>
      </c>
      <c r="M235" s="45" cm="1">
        <f t="array" ref="M235">_xlfn.IFS(L235=Kontrakter!$C$3,Kontrakter!$D$3,L235=Kontrakter!$C$2,Kontrakter!$D$2,L235=Kontrakter!$C$4,Kontrakter!$D$4,L235=Kontrakter!$C$5,Kontrakter!$D$5,L235=Kontrakter!$C$6,Kontrakter!$D$6,L235=Kontrakter!$C$7,Kontrakter!$D$7,L235=Kontrakter!$C$8,Kontrakter!$D$8,L235=Kontrakter!$C$9,Kontrakter!$D$9,L235=Kontrakter!$C$10,Kontrakter!$D$10,L235=Kontrakter!$C$11,Kontrakter!$D$11)</f>
        <v>23128800</v>
      </c>
      <c r="N235" s="47" t="str" cm="1">
        <f t="array" ref="N235">_xlfn.IFS(L235=Kontrakter!$C$3,Kontrakter!$E$3,L235=Kontrakter!$C$2,Kontrakter!$E$2,L235=Kontrakter!$C$4,Kontrakter!$E$4,L235=Kontrakter!$C$5,Kontrakter!$E$5,L235=Kontrakter!$C$6,Kontrakter!$E$6,L235=Kontrakter!$C$7,Kontrakter!$E$7,L235=Kontrakter!$C$8,Kontrakter!$E$8,L235=Kontrakter!$C$9,Kontrakter!$E$9,L235=Kontrakter!$C$10,Kontrakter!$E$10,L235=Kontrakter!$C$11,Kontrakter!$E$11)</f>
        <v>tilsyn@elvia.no</v>
      </c>
    </row>
    <row r="236" spans="1:14" s="42" customFormat="1" x14ac:dyDescent="0.3">
      <c r="A236" s="43">
        <v>465</v>
      </c>
      <c r="B236" s="42" t="s">
        <v>10</v>
      </c>
      <c r="C236" s="42" t="s">
        <v>265</v>
      </c>
      <c r="D236" s="42" t="s">
        <v>16</v>
      </c>
      <c r="E236" s="42" t="s">
        <v>30</v>
      </c>
      <c r="F236" s="44" t="s">
        <v>1403</v>
      </c>
      <c r="G236" s="42" t="s">
        <v>10</v>
      </c>
      <c r="H236" s="45" t="s">
        <v>1364</v>
      </c>
      <c r="I236" s="46">
        <v>2</v>
      </c>
      <c r="J236" s="46" t="s">
        <v>10</v>
      </c>
      <c r="K236" s="46" t="s">
        <v>30</v>
      </c>
      <c r="L236" s="45" t="str" cm="1">
        <f t="array" ref="L236">_xlfn.IFS(H236=Kontrakter!$B$3,Kontrakter!$C$3,H236=Kontrakter!$B$2,Kontrakter!$C$2,H236=Kontrakter!$B$4,Kontrakter!$C$4,H236=Kontrakter!$B$5,Kontrakter!$C$5,H236=Kontrakter!$B$6,Kontrakter!$C$6,H236=Kontrakter!$B$7,Kontrakter!$C$7,H236=Kontrakter!$B$8,Kontrakter!$C$8,H236=Kontrakter!$B$9,Kontrakter!$C$9,H236=Kontrakter!$B$10,Kontrakter!$C$10,H236=Kontrakter!$B$11,Kontrakter!$C$11)</f>
        <v>Omexom Elsikkerhet AS</v>
      </c>
      <c r="M236" s="45" cm="1">
        <f t="array" ref="M236">_xlfn.IFS(L236=Kontrakter!$C$3,Kontrakter!$D$3,L236=Kontrakter!$C$2,Kontrakter!$D$2,L236=Kontrakter!$C$4,Kontrakter!$D$4,L236=Kontrakter!$C$5,Kontrakter!$D$5,L236=Kontrakter!$C$6,Kontrakter!$D$6,L236=Kontrakter!$C$7,Kontrakter!$D$7,L236=Kontrakter!$C$8,Kontrakter!$D$8,L236=Kontrakter!$C$9,Kontrakter!$D$9,L236=Kontrakter!$C$10,Kontrakter!$D$10,L236=Kontrakter!$C$11,Kontrakter!$D$11)</f>
        <v>23128800</v>
      </c>
      <c r="N236" s="47" t="str" cm="1">
        <f t="array" ref="N236">_xlfn.IFS(L236=Kontrakter!$C$3,Kontrakter!$E$3,L236=Kontrakter!$C$2,Kontrakter!$E$2,L236=Kontrakter!$C$4,Kontrakter!$E$4,L236=Kontrakter!$C$5,Kontrakter!$E$5,L236=Kontrakter!$C$6,Kontrakter!$E$6,L236=Kontrakter!$C$7,Kontrakter!$E$7,L236=Kontrakter!$C$8,Kontrakter!$E$8,L236=Kontrakter!$C$9,Kontrakter!$E$9,L236=Kontrakter!$C$10,Kontrakter!$E$10,L236=Kontrakter!$C$11,Kontrakter!$E$11)</f>
        <v>tilsyn@elvia.no</v>
      </c>
    </row>
    <row r="237" spans="1:14" s="42" customFormat="1" x14ac:dyDescent="0.3">
      <c r="A237" s="43">
        <v>467</v>
      </c>
      <c r="B237" s="42" t="s">
        <v>10</v>
      </c>
      <c r="C237" s="42" t="s">
        <v>266</v>
      </c>
      <c r="D237" s="42" t="s">
        <v>16</v>
      </c>
      <c r="E237" s="42" t="s">
        <v>30</v>
      </c>
      <c r="F237" s="44" t="s">
        <v>1403</v>
      </c>
      <c r="G237" s="42" t="s">
        <v>10</v>
      </c>
      <c r="H237" s="45" t="s">
        <v>1364</v>
      </c>
      <c r="I237" s="46">
        <v>2</v>
      </c>
      <c r="J237" s="46" t="s">
        <v>10</v>
      </c>
      <c r="K237" s="46" t="s">
        <v>30</v>
      </c>
      <c r="L237" s="45" t="str" cm="1">
        <f t="array" ref="L237">_xlfn.IFS(H237=Kontrakter!$B$3,Kontrakter!$C$3,H237=Kontrakter!$B$2,Kontrakter!$C$2,H237=Kontrakter!$B$4,Kontrakter!$C$4,H237=Kontrakter!$B$5,Kontrakter!$C$5,H237=Kontrakter!$B$6,Kontrakter!$C$6,H237=Kontrakter!$B$7,Kontrakter!$C$7,H237=Kontrakter!$B$8,Kontrakter!$C$8,H237=Kontrakter!$B$9,Kontrakter!$C$9,H237=Kontrakter!$B$10,Kontrakter!$C$10,H237=Kontrakter!$B$11,Kontrakter!$C$11)</f>
        <v>Omexom Elsikkerhet AS</v>
      </c>
      <c r="M237" s="45" cm="1">
        <f t="array" ref="M237">_xlfn.IFS(L237=Kontrakter!$C$3,Kontrakter!$D$3,L237=Kontrakter!$C$2,Kontrakter!$D$2,L237=Kontrakter!$C$4,Kontrakter!$D$4,L237=Kontrakter!$C$5,Kontrakter!$D$5,L237=Kontrakter!$C$6,Kontrakter!$D$6,L237=Kontrakter!$C$7,Kontrakter!$D$7,L237=Kontrakter!$C$8,Kontrakter!$D$8,L237=Kontrakter!$C$9,Kontrakter!$D$9,L237=Kontrakter!$C$10,Kontrakter!$D$10,L237=Kontrakter!$C$11,Kontrakter!$D$11)</f>
        <v>23128800</v>
      </c>
      <c r="N237" s="47" t="str" cm="1">
        <f t="array" ref="N237">_xlfn.IFS(L237=Kontrakter!$C$3,Kontrakter!$E$3,L237=Kontrakter!$C$2,Kontrakter!$E$2,L237=Kontrakter!$C$4,Kontrakter!$E$4,L237=Kontrakter!$C$5,Kontrakter!$E$5,L237=Kontrakter!$C$6,Kontrakter!$E$6,L237=Kontrakter!$C$7,Kontrakter!$E$7,L237=Kontrakter!$C$8,Kontrakter!$E$8,L237=Kontrakter!$C$9,Kontrakter!$E$9,L237=Kontrakter!$C$10,Kontrakter!$E$10,L237=Kontrakter!$C$11,Kontrakter!$E$11)</f>
        <v>tilsyn@elvia.no</v>
      </c>
    </row>
    <row r="238" spans="1:14" s="42" customFormat="1" x14ac:dyDescent="0.3">
      <c r="A238" s="43">
        <v>468</v>
      </c>
      <c r="B238" s="42" t="s">
        <v>10</v>
      </c>
      <c r="C238" s="42" t="s">
        <v>267</v>
      </c>
      <c r="D238" s="42" t="s">
        <v>16</v>
      </c>
      <c r="E238" s="42" t="s">
        <v>30</v>
      </c>
      <c r="F238" s="44" t="s">
        <v>1403</v>
      </c>
      <c r="G238" s="42" t="s">
        <v>10</v>
      </c>
      <c r="H238" s="45" t="s">
        <v>1364</v>
      </c>
      <c r="I238" s="46">
        <v>2</v>
      </c>
      <c r="J238" s="46" t="s">
        <v>10</v>
      </c>
      <c r="K238" s="46" t="s">
        <v>30</v>
      </c>
      <c r="L238" s="45" t="str" cm="1">
        <f t="array" ref="L238">_xlfn.IFS(H238=Kontrakter!$B$3,Kontrakter!$C$3,H238=Kontrakter!$B$2,Kontrakter!$C$2,H238=Kontrakter!$B$4,Kontrakter!$C$4,H238=Kontrakter!$B$5,Kontrakter!$C$5,H238=Kontrakter!$B$6,Kontrakter!$C$6,H238=Kontrakter!$B$7,Kontrakter!$C$7,H238=Kontrakter!$B$8,Kontrakter!$C$8,H238=Kontrakter!$B$9,Kontrakter!$C$9,H238=Kontrakter!$B$10,Kontrakter!$C$10,H238=Kontrakter!$B$11,Kontrakter!$C$11)</f>
        <v>Omexom Elsikkerhet AS</v>
      </c>
      <c r="M238" s="45" cm="1">
        <f t="array" ref="M238">_xlfn.IFS(L238=Kontrakter!$C$3,Kontrakter!$D$3,L238=Kontrakter!$C$2,Kontrakter!$D$2,L238=Kontrakter!$C$4,Kontrakter!$D$4,L238=Kontrakter!$C$5,Kontrakter!$D$5,L238=Kontrakter!$C$6,Kontrakter!$D$6,L238=Kontrakter!$C$7,Kontrakter!$D$7,L238=Kontrakter!$C$8,Kontrakter!$D$8,L238=Kontrakter!$C$9,Kontrakter!$D$9,L238=Kontrakter!$C$10,Kontrakter!$D$10,L238=Kontrakter!$C$11,Kontrakter!$D$11)</f>
        <v>23128800</v>
      </c>
      <c r="N238" s="47" t="str" cm="1">
        <f t="array" ref="N238">_xlfn.IFS(L238=Kontrakter!$C$3,Kontrakter!$E$3,L238=Kontrakter!$C$2,Kontrakter!$E$2,L238=Kontrakter!$C$4,Kontrakter!$E$4,L238=Kontrakter!$C$5,Kontrakter!$E$5,L238=Kontrakter!$C$6,Kontrakter!$E$6,L238=Kontrakter!$C$7,Kontrakter!$E$7,L238=Kontrakter!$C$8,Kontrakter!$E$8,L238=Kontrakter!$C$9,Kontrakter!$E$9,L238=Kontrakter!$C$10,Kontrakter!$E$10,L238=Kontrakter!$C$11,Kontrakter!$E$11)</f>
        <v>tilsyn@elvia.no</v>
      </c>
    </row>
    <row r="239" spans="1:14" s="42" customFormat="1" x14ac:dyDescent="0.3">
      <c r="A239" s="43">
        <v>469</v>
      </c>
      <c r="B239" s="42" t="s">
        <v>10</v>
      </c>
      <c r="C239" s="42" t="s">
        <v>268</v>
      </c>
      <c r="D239" s="42" t="s">
        <v>16</v>
      </c>
      <c r="E239" s="42" t="s">
        <v>30</v>
      </c>
      <c r="F239" s="44" t="s">
        <v>1403</v>
      </c>
      <c r="G239" s="42" t="s">
        <v>10</v>
      </c>
      <c r="H239" s="45" t="s">
        <v>1364</v>
      </c>
      <c r="I239" s="46">
        <v>2</v>
      </c>
      <c r="J239" s="46" t="s">
        <v>10</v>
      </c>
      <c r="K239" s="46" t="s">
        <v>30</v>
      </c>
      <c r="L239" s="45" t="str" cm="1">
        <f t="array" ref="L239">_xlfn.IFS(H239=Kontrakter!$B$3,Kontrakter!$C$3,H239=Kontrakter!$B$2,Kontrakter!$C$2,H239=Kontrakter!$B$4,Kontrakter!$C$4,H239=Kontrakter!$B$5,Kontrakter!$C$5,H239=Kontrakter!$B$6,Kontrakter!$C$6,H239=Kontrakter!$B$7,Kontrakter!$C$7,H239=Kontrakter!$B$8,Kontrakter!$C$8,H239=Kontrakter!$B$9,Kontrakter!$C$9,H239=Kontrakter!$B$10,Kontrakter!$C$10,H239=Kontrakter!$B$11,Kontrakter!$C$11)</f>
        <v>Omexom Elsikkerhet AS</v>
      </c>
      <c r="M239" s="45" cm="1">
        <f t="array" ref="M239">_xlfn.IFS(L239=Kontrakter!$C$3,Kontrakter!$D$3,L239=Kontrakter!$C$2,Kontrakter!$D$2,L239=Kontrakter!$C$4,Kontrakter!$D$4,L239=Kontrakter!$C$5,Kontrakter!$D$5,L239=Kontrakter!$C$6,Kontrakter!$D$6,L239=Kontrakter!$C$7,Kontrakter!$D$7,L239=Kontrakter!$C$8,Kontrakter!$D$8,L239=Kontrakter!$C$9,Kontrakter!$D$9,L239=Kontrakter!$C$10,Kontrakter!$D$10,L239=Kontrakter!$C$11,Kontrakter!$D$11)</f>
        <v>23128800</v>
      </c>
      <c r="N239" s="47" t="str" cm="1">
        <f t="array" ref="N239">_xlfn.IFS(L239=Kontrakter!$C$3,Kontrakter!$E$3,L239=Kontrakter!$C$2,Kontrakter!$E$2,L239=Kontrakter!$C$4,Kontrakter!$E$4,L239=Kontrakter!$C$5,Kontrakter!$E$5,L239=Kontrakter!$C$6,Kontrakter!$E$6,L239=Kontrakter!$C$7,Kontrakter!$E$7,L239=Kontrakter!$C$8,Kontrakter!$E$8,L239=Kontrakter!$C$9,Kontrakter!$E$9,L239=Kontrakter!$C$10,Kontrakter!$E$10,L239=Kontrakter!$C$11,Kontrakter!$E$11)</f>
        <v>tilsyn@elvia.no</v>
      </c>
    </row>
    <row r="240" spans="1:14" s="42" customFormat="1" x14ac:dyDescent="0.3">
      <c r="A240" s="43">
        <v>470</v>
      </c>
      <c r="B240" s="42" t="s">
        <v>10</v>
      </c>
      <c r="C240" s="42" t="s">
        <v>269</v>
      </c>
      <c r="D240" s="42" t="s">
        <v>16</v>
      </c>
      <c r="E240" s="42" t="s">
        <v>30</v>
      </c>
      <c r="F240" s="44" t="s">
        <v>1403</v>
      </c>
      <c r="G240" s="42" t="s">
        <v>10</v>
      </c>
      <c r="H240" s="45" t="s">
        <v>1364</v>
      </c>
      <c r="I240" s="46">
        <v>2</v>
      </c>
      <c r="J240" s="46" t="s">
        <v>10</v>
      </c>
      <c r="K240" s="46" t="s">
        <v>30</v>
      </c>
      <c r="L240" s="45" t="str" cm="1">
        <f t="array" ref="L240">_xlfn.IFS(H240=Kontrakter!$B$3,Kontrakter!$C$3,H240=Kontrakter!$B$2,Kontrakter!$C$2,H240=Kontrakter!$B$4,Kontrakter!$C$4,H240=Kontrakter!$B$5,Kontrakter!$C$5,H240=Kontrakter!$B$6,Kontrakter!$C$6,H240=Kontrakter!$B$7,Kontrakter!$C$7,H240=Kontrakter!$B$8,Kontrakter!$C$8,H240=Kontrakter!$B$9,Kontrakter!$C$9,H240=Kontrakter!$B$10,Kontrakter!$C$10,H240=Kontrakter!$B$11,Kontrakter!$C$11)</f>
        <v>Omexom Elsikkerhet AS</v>
      </c>
      <c r="M240" s="45" cm="1">
        <f t="array" ref="M240">_xlfn.IFS(L240=Kontrakter!$C$3,Kontrakter!$D$3,L240=Kontrakter!$C$2,Kontrakter!$D$2,L240=Kontrakter!$C$4,Kontrakter!$D$4,L240=Kontrakter!$C$5,Kontrakter!$D$5,L240=Kontrakter!$C$6,Kontrakter!$D$6,L240=Kontrakter!$C$7,Kontrakter!$D$7,L240=Kontrakter!$C$8,Kontrakter!$D$8,L240=Kontrakter!$C$9,Kontrakter!$D$9,L240=Kontrakter!$C$10,Kontrakter!$D$10,L240=Kontrakter!$C$11,Kontrakter!$D$11)</f>
        <v>23128800</v>
      </c>
      <c r="N240" s="47" t="str" cm="1">
        <f t="array" ref="N240">_xlfn.IFS(L240=Kontrakter!$C$3,Kontrakter!$E$3,L240=Kontrakter!$C$2,Kontrakter!$E$2,L240=Kontrakter!$C$4,Kontrakter!$E$4,L240=Kontrakter!$C$5,Kontrakter!$E$5,L240=Kontrakter!$C$6,Kontrakter!$E$6,L240=Kontrakter!$C$7,Kontrakter!$E$7,L240=Kontrakter!$C$8,Kontrakter!$E$8,L240=Kontrakter!$C$9,Kontrakter!$E$9,L240=Kontrakter!$C$10,Kontrakter!$E$10,L240=Kontrakter!$C$11,Kontrakter!$E$11)</f>
        <v>tilsyn@elvia.no</v>
      </c>
    </row>
    <row r="241" spans="1:14" s="42" customFormat="1" x14ac:dyDescent="0.3">
      <c r="A241" s="43">
        <v>472</v>
      </c>
      <c r="B241" s="42" t="s">
        <v>10</v>
      </c>
      <c r="C241" s="42" t="s">
        <v>270</v>
      </c>
      <c r="D241" s="42" t="s">
        <v>16</v>
      </c>
      <c r="E241" s="42" t="s">
        <v>30</v>
      </c>
      <c r="F241" s="44" t="s">
        <v>1403</v>
      </c>
      <c r="G241" s="42" t="s">
        <v>10</v>
      </c>
      <c r="H241" s="45" t="s">
        <v>1364</v>
      </c>
      <c r="I241" s="46">
        <v>2</v>
      </c>
      <c r="J241" s="46" t="s">
        <v>10</v>
      </c>
      <c r="K241" s="46" t="s">
        <v>30</v>
      </c>
      <c r="L241" s="45" t="str" cm="1">
        <f t="array" ref="L241">_xlfn.IFS(H241=Kontrakter!$B$3,Kontrakter!$C$3,H241=Kontrakter!$B$2,Kontrakter!$C$2,H241=Kontrakter!$B$4,Kontrakter!$C$4,H241=Kontrakter!$B$5,Kontrakter!$C$5,H241=Kontrakter!$B$6,Kontrakter!$C$6,H241=Kontrakter!$B$7,Kontrakter!$C$7,H241=Kontrakter!$B$8,Kontrakter!$C$8,H241=Kontrakter!$B$9,Kontrakter!$C$9,H241=Kontrakter!$B$10,Kontrakter!$C$10,H241=Kontrakter!$B$11,Kontrakter!$C$11)</f>
        <v>Omexom Elsikkerhet AS</v>
      </c>
      <c r="M241" s="45" cm="1">
        <f t="array" ref="M241">_xlfn.IFS(L241=Kontrakter!$C$3,Kontrakter!$D$3,L241=Kontrakter!$C$2,Kontrakter!$D$2,L241=Kontrakter!$C$4,Kontrakter!$D$4,L241=Kontrakter!$C$5,Kontrakter!$D$5,L241=Kontrakter!$C$6,Kontrakter!$D$6,L241=Kontrakter!$C$7,Kontrakter!$D$7,L241=Kontrakter!$C$8,Kontrakter!$D$8,L241=Kontrakter!$C$9,Kontrakter!$D$9,L241=Kontrakter!$C$10,Kontrakter!$D$10,L241=Kontrakter!$C$11,Kontrakter!$D$11)</f>
        <v>23128800</v>
      </c>
      <c r="N241" s="47" t="str" cm="1">
        <f t="array" ref="N241">_xlfn.IFS(L241=Kontrakter!$C$3,Kontrakter!$E$3,L241=Kontrakter!$C$2,Kontrakter!$E$2,L241=Kontrakter!$C$4,Kontrakter!$E$4,L241=Kontrakter!$C$5,Kontrakter!$E$5,L241=Kontrakter!$C$6,Kontrakter!$E$6,L241=Kontrakter!$C$7,Kontrakter!$E$7,L241=Kontrakter!$C$8,Kontrakter!$E$8,L241=Kontrakter!$C$9,Kontrakter!$E$9,L241=Kontrakter!$C$10,Kontrakter!$E$10,L241=Kontrakter!$C$11,Kontrakter!$E$11)</f>
        <v>tilsyn@elvia.no</v>
      </c>
    </row>
    <row r="242" spans="1:14" s="42" customFormat="1" x14ac:dyDescent="0.3">
      <c r="A242" s="43">
        <v>473</v>
      </c>
      <c r="B242" s="42" t="s">
        <v>10</v>
      </c>
      <c r="C242" s="42" t="s">
        <v>271</v>
      </c>
      <c r="D242" s="42" t="s">
        <v>16</v>
      </c>
      <c r="E242" s="42" t="s">
        <v>30</v>
      </c>
      <c r="F242" s="44" t="s">
        <v>1403</v>
      </c>
      <c r="G242" s="42" t="s">
        <v>10</v>
      </c>
      <c r="H242" s="45" t="s">
        <v>1364</v>
      </c>
      <c r="I242" s="46">
        <v>2</v>
      </c>
      <c r="J242" s="46" t="s">
        <v>10</v>
      </c>
      <c r="K242" s="46" t="s">
        <v>30</v>
      </c>
      <c r="L242" s="45" t="str" cm="1">
        <f t="array" ref="L242">_xlfn.IFS(H242=Kontrakter!$B$3,Kontrakter!$C$3,H242=Kontrakter!$B$2,Kontrakter!$C$2,H242=Kontrakter!$B$4,Kontrakter!$C$4,H242=Kontrakter!$B$5,Kontrakter!$C$5,H242=Kontrakter!$B$6,Kontrakter!$C$6,H242=Kontrakter!$B$7,Kontrakter!$C$7,H242=Kontrakter!$B$8,Kontrakter!$C$8,H242=Kontrakter!$B$9,Kontrakter!$C$9,H242=Kontrakter!$B$10,Kontrakter!$C$10,H242=Kontrakter!$B$11,Kontrakter!$C$11)</f>
        <v>Omexom Elsikkerhet AS</v>
      </c>
      <c r="M242" s="45" cm="1">
        <f t="array" ref="M242">_xlfn.IFS(L242=Kontrakter!$C$3,Kontrakter!$D$3,L242=Kontrakter!$C$2,Kontrakter!$D$2,L242=Kontrakter!$C$4,Kontrakter!$D$4,L242=Kontrakter!$C$5,Kontrakter!$D$5,L242=Kontrakter!$C$6,Kontrakter!$D$6,L242=Kontrakter!$C$7,Kontrakter!$D$7,L242=Kontrakter!$C$8,Kontrakter!$D$8,L242=Kontrakter!$C$9,Kontrakter!$D$9,L242=Kontrakter!$C$10,Kontrakter!$D$10,L242=Kontrakter!$C$11,Kontrakter!$D$11)</f>
        <v>23128800</v>
      </c>
      <c r="N242" s="47" t="str" cm="1">
        <f t="array" ref="N242">_xlfn.IFS(L242=Kontrakter!$C$3,Kontrakter!$E$3,L242=Kontrakter!$C$2,Kontrakter!$E$2,L242=Kontrakter!$C$4,Kontrakter!$E$4,L242=Kontrakter!$C$5,Kontrakter!$E$5,L242=Kontrakter!$C$6,Kontrakter!$E$6,L242=Kontrakter!$C$7,Kontrakter!$E$7,L242=Kontrakter!$C$8,Kontrakter!$E$8,L242=Kontrakter!$C$9,Kontrakter!$E$9,L242=Kontrakter!$C$10,Kontrakter!$E$10,L242=Kontrakter!$C$11,Kontrakter!$E$11)</f>
        <v>tilsyn@elvia.no</v>
      </c>
    </row>
    <row r="243" spans="1:14" s="42" customFormat="1" x14ac:dyDescent="0.3">
      <c r="A243" s="43">
        <v>474</v>
      </c>
      <c r="B243" s="42" t="s">
        <v>10</v>
      </c>
      <c r="C243" s="42" t="s">
        <v>272</v>
      </c>
      <c r="D243" s="42" t="s">
        <v>16</v>
      </c>
      <c r="E243" s="42" t="s">
        <v>30</v>
      </c>
      <c r="F243" s="44" t="s">
        <v>1403</v>
      </c>
      <c r="G243" s="42" t="s">
        <v>10</v>
      </c>
      <c r="H243" s="45" t="s">
        <v>1364</v>
      </c>
      <c r="I243" s="46">
        <v>2</v>
      </c>
      <c r="J243" s="46" t="s">
        <v>10</v>
      </c>
      <c r="K243" s="46" t="s">
        <v>30</v>
      </c>
      <c r="L243" s="45" t="str" cm="1">
        <f t="array" ref="L243">_xlfn.IFS(H243=Kontrakter!$B$3,Kontrakter!$C$3,H243=Kontrakter!$B$2,Kontrakter!$C$2,H243=Kontrakter!$B$4,Kontrakter!$C$4,H243=Kontrakter!$B$5,Kontrakter!$C$5,H243=Kontrakter!$B$6,Kontrakter!$C$6,H243=Kontrakter!$B$7,Kontrakter!$C$7,H243=Kontrakter!$B$8,Kontrakter!$C$8,H243=Kontrakter!$B$9,Kontrakter!$C$9,H243=Kontrakter!$B$10,Kontrakter!$C$10,H243=Kontrakter!$B$11,Kontrakter!$C$11)</f>
        <v>Omexom Elsikkerhet AS</v>
      </c>
      <c r="M243" s="45" cm="1">
        <f t="array" ref="M243">_xlfn.IFS(L243=Kontrakter!$C$3,Kontrakter!$D$3,L243=Kontrakter!$C$2,Kontrakter!$D$2,L243=Kontrakter!$C$4,Kontrakter!$D$4,L243=Kontrakter!$C$5,Kontrakter!$D$5,L243=Kontrakter!$C$6,Kontrakter!$D$6,L243=Kontrakter!$C$7,Kontrakter!$D$7,L243=Kontrakter!$C$8,Kontrakter!$D$8,L243=Kontrakter!$C$9,Kontrakter!$D$9,L243=Kontrakter!$C$10,Kontrakter!$D$10,L243=Kontrakter!$C$11,Kontrakter!$D$11)</f>
        <v>23128800</v>
      </c>
      <c r="N243" s="47" t="str" cm="1">
        <f t="array" ref="N243">_xlfn.IFS(L243=Kontrakter!$C$3,Kontrakter!$E$3,L243=Kontrakter!$C$2,Kontrakter!$E$2,L243=Kontrakter!$C$4,Kontrakter!$E$4,L243=Kontrakter!$C$5,Kontrakter!$E$5,L243=Kontrakter!$C$6,Kontrakter!$E$6,L243=Kontrakter!$C$7,Kontrakter!$E$7,L243=Kontrakter!$C$8,Kontrakter!$E$8,L243=Kontrakter!$C$9,Kontrakter!$E$9,L243=Kontrakter!$C$10,Kontrakter!$E$10,L243=Kontrakter!$C$11,Kontrakter!$E$11)</f>
        <v>tilsyn@elvia.no</v>
      </c>
    </row>
    <row r="244" spans="1:14" s="42" customFormat="1" x14ac:dyDescent="0.3">
      <c r="A244" s="43">
        <v>475</v>
      </c>
      <c r="B244" s="42" t="s">
        <v>10</v>
      </c>
      <c r="C244" s="42" t="s">
        <v>273</v>
      </c>
      <c r="D244" s="42" t="s">
        <v>16</v>
      </c>
      <c r="E244" s="42" t="s">
        <v>30</v>
      </c>
      <c r="F244" s="44" t="s">
        <v>1403</v>
      </c>
      <c r="G244" s="42" t="s">
        <v>10</v>
      </c>
      <c r="H244" s="45" t="s">
        <v>1364</v>
      </c>
      <c r="I244" s="46">
        <v>2</v>
      </c>
      <c r="J244" s="46" t="s">
        <v>10</v>
      </c>
      <c r="K244" s="46" t="s">
        <v>30</v>
      </c>
      <c r="L244" s="45" t="str" cm="1">
        <f t="array" ref="L244">_xlfn.IFS(H244=Kontrakter!$B$3,Kontrakter!$C$3,H244=Kontrakter!$B$2,Kontrakter!$C$2,H244=Kontrakter!$B$4,Kontrakter!$C$4,H244=Kontrakter!$B$5,Kontrakter!$C$5,H244=Kontrakter!$B$6,Kontrakter!$C$6,H244=Kontrakter!$B$7,Kontrakter!$C$7,H244=Kontrakter!$B$8,Kontrakter!$C$8,H244=Kontrakter!$B$9,Kontrakter!$C$9,H244=Kontrakter!$B$10,Kontrakter!$C$10,H244=Kontrakter!$B$11,Kontrakter!$C$11)</f>
        <v>Omexom Elsikkerhet AS</v>
      </c>
      <c r="M244" s="45" cm="1">
        <f t="array" ref="M244">_xlfn.IFS(L244=Kontrakter!$C$3,Kontrakter!$D$3,L244=Kontrakter!$C$2,Kontrakter!$D$2,L244=Kontrakter!$C$4,Kontrakter!$D$4,L244=Kontrakter!$C$5,Kontrakter!$D$5,L244=Kontrakter!$C$6,Kontrakter!$D$6,L244=Kontrakter!$C$7,Kontrakter!$D$7,L244=Kontrakter!$C$8,Kontrakter!$D$8,L244=Kontrakter!$C$9,Kontrakter!$D$9,L244=Kontrakter!$C$10,Kontrakter!$D$10,L244=Kontrakter!$C$11,Kontrakter!$D$11)</f>
        <v>23128800</v>
      </c>
      <c r="N244" s="47" t="str" cm="1">
        <f t="array" ref="N244">_xlfn.IFS(L244=Kontrakter!$C$3,Kontrakter!$E$3,L244=Kontrakter!$C$2,Kontrakter!$E$2,L244=Kontrakter!$C$4,Kontrakter!$E$4,L244=Kontrakter!$C$5,Kontrakter!$E$5,L244=Kontrakter!$C$6,Kontrakter!$E$6,L244=Kontrakter!$C$7,Kontrakter!$E$7,L244=Kontrakter!$C$8,Kontrakter!$E$8,L244=Kontrakter!$C$9,Kontrakter!$E$9,L244=Kontrakter!$C$10,Kontrakter!$E$10,L244=Kontrakter!$C$11,Kontrakter!$E$11)</f>
        <v>tilsyn@elvia.no</v>
      </c>
    </row>
    <row r="245" spans="1:14" s="42" customFormat="1" x14ac:dyDescent="0.3">
      <c r="A245" s="43">
        <v>476</v>
      </c>
      <c r="B245" s="42" t="s">
        <v>10</v>
      </c>
      <c r="C245" s="42" t="s">
        <v>274</v>
      </c>
      <c r="D245" s="42" t="s">
        <v>16</v>
      </c>
      <c r="E245" s="42" t="s">
        <v>30</v>
      </c>
      <c r="F245" s="44" t="s">
        <v>1403</v>
      </c>
      <c r="G245" s="42" t="s">
        <v>10</v>
      </c>
      <c r="H245" s="45" t="s">
        <v>1364</v>
      </c>
      <c r="I245" s="46">
        <v>2</v>
      </c>
      <c r="J245" s="46" t="s">
        <v>10</v>
      </c>
      <c r="K245" s="46" t="s">
        <v>30</v>
      </c>
      <c r="L245" s="45" t="str" cm="1">
        <f t="array" ref="L245">_xlfn.IFS(H245=Kontrakter!$B$3,Kontrakter!$C$3,H245=Kontrakter!$B$2,Kontrakter!$C$2,H245=Kontrakter!$B$4,Kontrakter!$C$4,H245=Kontrakter!$B$5,Kontrakter!$C$5,H245=Kontrakter!$B$6,Kontrakter!$C$6,H245=Kontrakter!$B$7,Kontrakter!$C$7,H245=Kontrakter!$B$8,Kontrakter!$C$8,H245=Kontrakter!$B$9,Kontrakter!$C$9,H245=Kontrakter!$B$10,Kontrakter!$C$10,H245=Kontrakter!$B$11,Kontrakter!$C$11)</f>
        <v>Omexom Elsikkerhet AS</v>
      </c>
      <c r="M245" s="45" cm="1">
        <f t="array" ref="M245">_xlfn.IFS(L245=Kontrakter!$C$3,Kontrakter!$D$3,L245=Kontrakter!$C$2,Kontrakter!$D$2,L245=Kontrakter!$C$4,Kontrakter!$D$4,L245=Kontrakter!$C$5,Kontrakter!$D$5,L245=Kontrakter!$C$6,Kontrakter!$D$6,L245=Kontrakter!$C$7,Kontrakter!$D$7,L245=Kontrakter!$C$8,Kontrakter!$D$8,L245=Kontrakter!$C$9,Kontrakter!$D$9,L245=Kontrakter!$C$10,Kontrakter!$D$10,L245=Kontrakter!$C$11,Kontrakter!$D$11)</f>
        <v>23128800</v>
      </c>
      <c r="N245" s="47" t="str" cm="1">
        <f t="array" ref="N245">_xlfn.IFS(L245=Kontrakter!$C$3,Kontrakter!$E$3,L245=Kontrakter!$C$2,Kontrakter!$E$2,L245=Kontrakter!$C$4,Kontrakter!$E$4,L245=Kontrakter!$C$5,Kontrakter!$E$5,L245=Kontrakter!$C$6,Kontrakter!$E$6,L245=Kontrakter!$C$7,Kontrakter!$E$7,L245=Kontrakter!$C$8,Kontrakter!$E$8,L245=Kontrakter!$C$9,Kontrakter!$E$9,L245=Kontrakter!$C$10,Kontrakter!$E$10,L245=Kontrakter!$C$11,Kontrakter!$E$11)</f>
        <v>tilsyn@elvia.no</v>
      </c>
    </row>
    <row r="246" spans="1:14" s="42" customFormat="1" x14ac:dyDescent="0.3">
      <c r="A246" s="43">
        <v>477</v>
      </c>
      <c r="B246" s="42" t="s">
        <v>10</v>
      </c>
      <c r="C246" s="42" t="s">
        <v>275</v>
      </c>
      <c r="D246" s="42" t="s">
        <v>16</v>
      </c>
      <c r="E246" s="42" t="s">
        <v>30</v>
      </c>
      <c r="F246" s="44" t="s">
        <v>1403</v>
      </c>
      <c r="G246" s="42" t="s">
        <v>10</v>
      </c>
      <c r="H246" s="45" t="s">
        <v>1364</v>
      </c>
      <c r="I246" s="46">
        <v>2</v>
      </c>
      <c r="J246" s="46" t="s">
        <v>10</v>
      </c>
      <c r="K246" s="46" t="s">
        <v>30</v>
      </c>
      <c r="L246" s="45" t="str" cm="1">
        <f t="array" ref="L246">_xlfn.IFS(H246=Kontrakter!$B$3,Kontrakter!$C$3,H246=Kontrakter!$B$2,Kontrakter!$C$2,H246=Kontrakter!$B$4,Kontrakter!$C$4,H246=Kontrakter!$B$5,Kontrakter!$C$5,H246=Kontrakter!$B$6,Kontrakter!$C$6,H246=Kontrakter!$B$7,Kontrakter!$C$7,H246=Kontrakter!$B$8,Kontrakter!$C$8,H246=Kontrakter!$B$9,Kontrakter!$C$9,H246=Kontrakter!$B$10,Kontrakter!$C$10,H246=Kontrakter!$B$11,Kontrakter!$C$11)</f>
        <v>Omexom Elsikkerhet AS</v>
      </c>
      <c r="M246" s="45" cm="1">
        <f t="array" ref="M246">_xlfn.IFS(L246=Kontrakter!$C$3,Kontrakter!$D$3,L246=Kontrakter!$C$2,Kontrakter!$D$2,L246=Kontrakter!$C$4,Kontrakter!$D$4,L246=Kontrakter!$C$5,Kontrakter!$D$5,L246=Kontrakter!$C$6,Kontrakter!$D$6,L246=Kontrakter!$C$7,Kontrakter!$D$7,L246=Kontrakter!$C$8,Kontrakter!$D$8,L246=Kontrakter!$C$9,Kontrakter!$D$9,L246=Kontrakter!$C$10,Kontrakter!$D$10,L246=Kontrakter!$C$11,Kontrakter!$D$11)</f>
        <v>23128800</v>
      </c>
      <c r="N246" s="47" t="str" cm="1">
        <f t="array" ref="N246">_xlfn.IFS(L246=Kontrakter!$C$3,Kontrakter!$E$3,L246=Kontrakter!$C$2,Kontrakter!$E$2,L246=Kontrakter!$C$4,Kontrakter!$E$4,L246=Kontrakter!$C$5,Kontrakter!$E$5,L246=Kontrakter!$C$6,Kontrakter!$E$6,L246=Kontrakter!$C$7,Kontrakter!$E$7,L246=Kontrakter!$C$8,Kontrakter!$E$8,L246=Kontrakter!$C$9,Kontrakter!$E$9,L246=Kontrakter!$C$10,Kontrakter!$E$10,L246=Kontrakter!$C$11,Kontrakter!$E$11)</f>
        <v>tilsyn@elvia.no</v>
      </c>
    </row>
    <row r="247" spans="1:14" s="42" customFormat="1" x14ac:dyDescent="0.3">
      <c r="A247" s="43">
        <v>478</v>
      </c>
      <c r="B247" s="42" t="s">
        <v>10</v>
      </c>
      <c r="C247" s="42" t="s">
        <v>276</v>
      </c>
      <c r="D247" s="42" t="s">
        <v>16</v>
      </c>
      <c r="E247" s="42" t="s">
        <v>30</v>
      </c>
      <c r="F247" s="44" t="s">
        <v>1403</v>
      </c>
      <c r="G247" s="42" t="s">
        <v>10</v>
      </c>
      <c r="H247" s="45" t="s">
        <v>1364</v>
      </c>
      <c r="I247" s="46">
        <v>2</v>
      </c>
      <c r="J247" s="46" t="s">
        <v>10</v>
      </c>
      <c r="K247" s="46" t="s">
        <v>30</v>
      </c>
      <c r="L247" s="45" t="str" cm="1">
        <f t="array" ref="L247">_xlfn.IFS(H247=Kontrakter!$B$3,Kontrakter!$C$3,H247=Kontrakter!$B$2,Kontrakter!$C$2,H247=Kontrakter!$B$4,Kontrakter!$C$4,H247=Kontrakter!$B$5,Kontrakter!$C$5,H247=Kontrakter!$B$6,Kontrakter!$C$6,H247=Kontrakter!$B$7,Kontrakter!$C$7,H247=Kontrakter!$B$8,Kontrakter!$C$8,H247=Kontrakter!$B$9,Kontrakter!$C$9,H247=Kontrakter!$B$10,Kontrakter!$C$10,H247=Kontrakter!$B$11,Kontrakter!$C$11)</f>
        <v>Omexom Elsikkerhet AS</v>
      </c>
      <c r="M247" s="45" cm="1">
        <f t="array" ref="M247">_xlfn.IFS(L247=Kontrakter!$C$3,Kontrakter!$D$3,L247=Kontrakter!$C$2,Kontrakter!$D$2,L247=Kontrakter!$C$4,Kontrakter!$D$4,L247=Kontrakter!$C$5,Kontrakter!$D$5,L247=Kontrakter!$C$6,Kontrakter!$D$6,L247=Kontrakter!$C$7,Kontrakter!$D$7,L247=Kontrakter!$C$8,Kontrakter!$D$8,L247=Kontrakter!$C$9,Kontrakter!$D$9,L247=Kontrakter!$C$10,Kontrakter!$D$10,L247=Kontrakter!$C$11,Kontrakter!$D$11)</f>
        <v>23128800</v>
      </c>
      <c r="N247" s="47" t="str" cm="1">
        <f t="array" ref="N247">_xlfn.IFS(L247=Kontrakter!$C$3,Kontrakter!$E$3,L247=Kontrakter!$C$2,Kontrakter!$E$2,L247=Kontrakter!$C$4,Kontrakter!$E$4,L247=Kontrakter!$C$5,Kontrakter!$E$5,L247=Kontrakter!$C$6,Kontrakter!$E$6,L247=Kontrakter!$C$7,Kontrakter!$E$7,L247=Kontrakter!$C$8,Kontrakter!$E$8,L247=Kontrakter!$C$9,Kontrakter!$E$9,L247=Kontrakter!$C$10,Kontrakter!$E$10,L247=Kontrakter!$C$11,Kontrakter!$E$11)</f>
        <v>tilsyn@elvia.no</v>
      </c>
    </row>
    <row r="248" spans="1:14" s="42" customFormat="1" x14ac:dyDescent="0.3">
      <c r="A248" s="43">
        <v>479</v>
      </c>
      <c r="B248" s="42" t="s">
        <v>10</v>
      </c>
      <c r="C248" s="42" t="s">
        <v>277</v>
      </c>
      <c r="D248" s="42" t="s">
        <v>16</v>
      </c>
      <c r="E248" s="42" t="s">
        <v>30</v>
      </c>
      <c r="F248" s="44" t="s">
        <v>1403</v>
      </c>
      <c r="G248" s="42" t="s">
        <v>10</v>
      </c>
      <c r="H248" s="45" t="s">
        <v>1364</v>
      </c>
      <c r="I248" s="46">
        <v>2</v>
      </c>
      <c r="J248" s="46" t="s">
        <v>10</v>
      </c>
      <c r="K248" s="46" t="s">
        <v>30</v>
      </c>
      <c r="L248" s="45" t="str" cm="1">
        <f t="array" ref="L248">_xlfn.IFS(H248=Kontrakter!$B$3,Kontrakter!$C$3,H248=Kontrakter!$B$2,Kontrakter!$C$2,H248=Kontrakter!$B$4,Kontrakter!$C$4,H248=Kontrakter!$B$5,Kontrakter!$C$5,H248=Kontrakter!$B$6,Kontrakter!$C$6,H248=Kontrakter!$B$7,Kontrakter!$C$7,H248=Kontrakter!$B$8,Kontrakter!$C$8,H248=Kontrakter!$B$9,Kontrakter!$C$9,H248=Kontrakter!$B$10,Kontrakter!$C$10,H248=Kontrakter!$B$11,Kontrakter!$C$11)</f>
        <v>Omexom Elsikkerhet AS</v>
      </c>
      <c r="M248" s="45" cm="1">
        <f t="array" ref="M248">_xlfn.IFS(L248=Kontrakter!$C$3,Kontrakter!$D$3,L248=Kontrakter!$C$2,Kontrakter!$D$2,L248=Kontrakter!$C$4,Kontrakter!$D$4,L248=Kontrakter!$C$5,Kontrakter!$D$5,L248=Kontrakter!$C$6,Kontrakter!$D$6,L248=Kontrakter!$C$7,Kontrakter!$D$7,L248=Kontrakter!$C$8,Kontrakter!$D$8,L248=Kontrakter!$C$9,Kontrakter!$D$9,L248=Kontrakter!$C$10,Kontrakter!$D$10,L248=Kontrakter!$C$11,Kontrakter!$D$11)</f>
        <v>23128800</v>
      </c>
      <c r="N248" s="47" t="str" cm="1">
        <f t="array" ref="N248">_xlfn.IFS(L248=Kontrakter!$C$3,Kontrakter!$E$3,L248=Kontrakter!$C$2,Kontrakter!$E$2,L248=Kontrakter!$C$4,Kontrakter!$E$4,L248=Kontrakter!$C$5,Kontrakter!$E$5,L248=Kontrakter!$C$6,Kontrakter!$E$6,L248=Kontrakter!$C$7,Kontrakter!$E$7,L248=Kontrakter!$C$8,Kontrakter!$E$8,L248=Kontrakter!$C$9,Kontrakter!$E$9,L248=Kontrakter!$C$10,Kontrakter!$E$10,L248=Kontrakter!$C$11,Kontrakter!$E$11)</f>
        <v>tilsyn@elvia.no</v>
      </c>
    </row>
    <row r="249" spans="1:14" s="42" customFormat="1" x14ac:dyDescent="0.3">
      <c r="A249" s="43">
        <v>480</v>
      </c>
      <c r="B249" s="42" t="s">
        <v>10</v>
      </c>
      <c r="C249" s="42" t="s">
        <v>278</v>
      </c>
      <c r="D249" s="42" t="s">
        <v>16</v>
      </c>
      <c r="E249" s="42" t="s">
        <v>30</v>
      </c>
      <c r="F249" s="44" t="s">
        <v>1403</v>
      </c>
      <c r="G249" s="42" t="s">
        <v>10</v>
      </c>
      <c r="H249" s="45" t="s">
        <v>1364</v>
      </c>
      <c r="I249" s="46">
        <v>2</v>
      </c>
      <c r="J249" s="46" t="s">
        <v>10</v>
      </c>
      <c r="K249" s="46" t="s">
        <v>30</v>
      </c>
      <c r="L249" s="45" t="str" cm="1">
        <f t="array" ref="L249">_xlfn.IFS(H249=Kontrakter!$B$3,Kontrakter!$C$3,H249=Kontrakter!$B$2,Kontrakter!$C$2,H249=Kontrakter!$B$4,Kontrakter!$C$4,H249=Kontrakter!$B$5,Kontrakter!$C$5,H249=Kontrakter!$B$6,Kontrakter!$C$6,H249=Kontrakter!$B$7,Kontrakter!$C$7,H249=Kontrakter!$B$8,Kontrakter!$C$8,H249=Kontrakter!$B$9,Kontrakter!$C$9,H249=Kontrakter!$B$10,Kontrakter!$C$10,H249=Kontrakter!$B$11,Kontrakter!$C$11)</f>
        <v>Omexom Elsikkerhet AS</v>
      </c>
      <c r="M249" s="45" cm="1">
        <f t="array" ref="M249">_xlfn.IFS(L249=Kontrakter!$C$3,Kontrakter!$D$3,L249=Kontrakter!$C$2,Kontrakter!$D$2,L249=Kontrakter!$C$4,Kontrakter!$D$4,L249=Kontrakter!$C$5,Kontrakter!$D$5,L249=Kontrakter!$C$6,Kontrakter!$D$6,L249=Kontrakter!$C$7,Kontrakter!$D$7,L249=Kontrakter!$C$8,Kontrakter!$D$8,L249=Kontrakter!$C$9,Kontrakter!$D$9,L249=Kontrakter!$C$10,Kontrakter!$D$10,L249=Kontrakter!$C$11,Kontrakter!$D$11)</f>
        <v>23128800</v>
      </c>
      <c r="N249" s="47" t="str" cm="1">
        <f t="array" ref="N249">_xlfn.IFS(L249=Kontrakter!$C$3,Kontrakter!$E$3,L249=Kontrakter!$C$2,Kontrakter!$E$2,L249=Kontrakter!$C$4,Kontrakter!$E$4,L249=Kontrakter!$C$5,Kontrakter!$E$5,L249=Kontrakter!$C$6,Kontrakter!$E$6,L249=Kontrakter!$C$7,Kontrakter!$E$7,L249=Kontrakter!$C$8,Kontrakter!$E$8,L249=Kontrakter!$C$9,Kontrakter!$E$9,L249=Kontrakter!$C$10,Kontrakter!$E$10,L249=Kontrakter!$C$11,Kontrakter!$E$11)</f>
        <v>tilsyn@elvia.no</v>
      </c>
    </row>
    <row r="250" spans="1:14" s="42" customFormat="1" x14ac:dyDescent="0.3">
      <c r="A250" s="43">
        <v>481</v>
      </c>
      <c r="B250" s="42" t="s">
        <v>10</v>
      </c>
      <c r="C250" s="42" t="s">
        <v>279</v>
      </c>
      <c r="D250" s="42" t="s">
        <v>16</v>
      </c>
      <c r="E250" s="42" t="s">
        <v>30</v>
      </c>
      <c r="F250" s="44" t="s">
        <v>1403</v>
      </c>
      <c r="G250" s="42" t="s">
        <v>10</v>
      </c>
      <c r="H250" s="45" t="s">
        <v>1364</v>
      </c>
      <c r="I250" s="46">
        <v>2</v>
      </c>
      <c r="J250" s="46" t="s">
        <v>10</v>
      </c>
      <c r="K250" s="46" t="s">
        <v>30</v>
      </c>
      <c r="L250" s="45" t="str" cm="1">
        <f t="array" ref="L250">_xlfn.IFS(H250=Kontrakter!$B$3,Kontrakter!$C$3,H250=Kontrakter!$B$2,Kontrakter!$C$2,H250=Kontrakter!$B$4,Kontrakter!$C$4,H250=Kontrakter!$B$5,Kontrakter!$C$5,H250=Kontrakter!$B$6,Kontrakter!$C$6,H250=Kontrakter!$B$7,Kontrakter!$C$7,H250=Kontrakter!$B$8,Kontrakter!$C$8,H250=Kontrakter!$B$9,Kontrakter!$C$9,H250=Kontrakter!$B$10,Kontrakter!$C$10,H250=Kontrakter!$B$11,Kontrakter!$C$11)</f>
        <v>Omexom Elsikkerhet AS</v>
      </c>
      <c r="M250" s="45" cm="1">
        <f t="array" ref="M250">_xlfn.IFS(L250=Kontrakter!$C$3,Kontrakter!$D$3,L250=Kontrakter!$C$2,Kontrakter!$D$2,L250=Kontrakter!$C$4,Kontrakter!$D$4,L250=Kontrakter!$C$5,Kontrakter!$D$5,L250=Kontrakter!$C$6,Kontrakter!$D$6,L250=Kontrakter!$C$7,Kontrakter!$D$7,L250=Kontrakter!$C$8,Kontrakter!$D$8,L250=Kontrakter!$C$9,Kontrakter!$D$9,L250=Kontrakter!$C$10,Kontrakter!$D$10,L250=Kontrakter!$C$11,Kontrakter!$D$11)</f>
        <v>23128800</v>
      </c>
      <c r="N250" s="47" t="str" cm="1">
        <f t="array" ref="N250">_xlfn.IFS(L250=Kontrakter!$C$3,Kontrakter!$E$3,L250=Kontrakter!$C$2,Kontrakter!$E$2,L250=Kontrakter!$C$4,Kontrakter!$E$4,L250=Kontrakter!$C$5,Kontrakter!$E$5,L250=Kontrakter!$C$6,Kontrakter!$E$6,L250=Kontrakter!$C$7,Kontrakter!$E$7,L250=Kontrakter!$C$8,Kontrakter!$E$8,L250=Kontrakter!$C$9,Kontrakter!$E$9,L250=Kontrakter!$C$10,Kontrakter!$E$10,L250=Kontrakter!$C$11,Kontrakter!$E$11)</f>
        <v>tilsyn@elvia.no</v>
      </c>
    </row>
    <row r="251" spans="1:14" s="42" customFormat="1" x14ac:dyDescent="0.3">
      <c r="A251" s="43">
        <v>482</v>
      </c>
      <c r="B251" s="42" t="s">
        <v>10</v>
      </c>
      <c r="C251" s="42" t="s">
        <v>280</v>
      </c>
      <c r="D251" s="42" t="s">
        <v>16</v>
      </c>
      <c r="E251" s="42" t="s">
        <v>30</v>
      </c>
      <c r="F251" s="44" t="s">
        <v>1403</v>
      </c>
      <c r="G251" s="42" t="s">
        <v>10</v>
      </c>
      <c r="H251" s="45" t="s">
        <v>1364</v>
      </c>
      <c r="I251" s="46">
        <v>2</v>
      </c>
      <c r="J251" s="46" t="s">
        <v>10</v>
      </c>
      <c r="K251" s="46" t="s">
        <v>30</v>
      </c>
      <c r="L251" s="45" t="str" cm="1">
        <f t="array" ref="L251">_xlfn.IFS(H251=Kontrakter!$B$3,Kontrakter!$C$3,H251=Kontrakter!$B$2,Kontrakter!$C$2,H251=Kontrakter!$B$4,Kontrakter!$C$4,H251=Kontrakter!$B$5,Kontrakter!$C$5,H251=Kontrakter!$B$6,Kontrakter!$C$6,H251=Kontrakter!$B$7,Kontrakter!$C$7,H251=Kontrakter!$B$8,Kontrakter!$C$8,H251=Kontrakter!$B$9,Kontrakter!$C$9,H251=Kontrakter!$B$10,Kontrakter!$C$10,H251=Kontrakter!$B$11,Kontrakter!$C$11)</f>
        <v>Omexom Elsikkerhet AS</v>
      </c>
      <c r="M251" s="45" cm="1">
        <f t="array" ref="M251">_xlfn.IFS(L251=Kontrakter!$C$3,Kontrakter!$D$3,L251=Kontrakter!$C$2,Kontrakter!$D$2,L251=Kontrakter!$C$4,Kontrakter!$D$4,L251=Kontrakter!$C$5,Kontrakter!$D$5,L251=Kontrakter!$C$6,Kontrakter!$D$6,L251=Kontrakter!$C$7,Kontrakter!$D$7,L251=Kontrakter!$C$8,Kontrakter!$D$8,L251=Kontrakter!$C$9,Kontrakter!$D$9,L251=Kontrakter!$C$10,Kontrakter!$D$10,L251=Kontrakter!$C$11,Kontrakter!$D$11)</f>
        <v>23128800</v>
      </c>
      <c r="N251" s="47" t="str" cm="1">
        <f t="array" ref="N251">_xlfn.IFS(L251=Kontrakter!$C$3,Kontrakter!$E$3,L251=Kontrakter!$C$2,Kontrakter!$E$2,L251=Kontrakter!$C$4,Kontrakter!$E$4,L251=Kontrakter!$C$5,Kontrakter!$E$5,L251=Kontrakter!$C$6,Kontrakter!$E$6,L251=Kontrakter!$C$7,Kontrakter!$E$7,L251=Kontrakter!$C$8,Kontrakter!$E$8,L251=Kontrakter!$C$9,Kontrakter!$E$9,L251=Kontrakter!$C$10,Kontrakter!$E$10,L251=Kontrakter!$C$11,Kontrakter!$E$11)</f>
        <v>tilsyn@elvia.no</v>
      </c>
    </row>
    <row r="252" spans="1:14" s="42" customFormat="1" x14ac:dyDescent="0.3">
      <c r="A252" s="43">
        <v>483</v>
      </c>
      <c r="B252" s="42" t="s">
        <v>10</v>
      </c>
      <c r="C252" s="42" t="s">
        <v>281</v>
      </c>
      <c r="D252" s="42" t="s">
        <v>16</v>
      </c>
      <c r="E252" s="42" t="s">
        <v>30</v>
      </c>
      <c r="F252" s="44" t="s">
        <v>1403</v>
      </c>
      <c r="G252" s="42" t="s">
        <v>10</v>
      </c>
      <c r="H252" s="45" t="s">
        <v>1364</v>
      </c>
      <c r="I252" s="46">
        <v>2</v>
      </c>
      <c r="J252" s="46" t="s">
        <v>10</v>
      </c>
      <c r="K252" s="46" t="s">
        <v>30</v>
      </c>
      <c r="L252" s="45" t="str" cm="1">
        <f t="array" ref="L252">_xlfn.IFS(H252=Kontrakter!$B$3,Kontrakter!$C$3,H252=Kontrakter!$B$2,Kontrakter!$C$2,H252=Kontrakter!$B$4,Kontrakter!$C$4,H252=Kontrakter!$B$5,Kontrakter!$C$5,H252=Kontrakter!$B$6,Kontrakter!$C$6,H252=Kontrakter!$B$7,Kontrakter!$C$7,H252=Kontrakter!$B$8,Kontrakter!$C$8,H252=Kontrakter!$B$9,Kontrakter!$C$9,H252=Kontrakter!$B$10,Kontrakter!$C$10,H252=Kontrakter!$B$11,Kontrakter!$C$11)</f>
        <v>Omexom Elsikkerhet AS</v>
      </c>
      <c r="M252" s="45" cm="1">
        <f t="array" ref="M252">_xlfn.IFS(L252=Kontrakter!$C$3,Kontrakter!$D$3,L252=Kontrakter!$C$2,Kontrakter!$D$2,L252=Kontrakter!$C$4,Kontrakter!$D$4,L252=Kontrakter!$C$5,Kontrakter!$D$5,L252=Kontrakter!$C$6,Kontrakter!$D$6,L252=Kontrakter!$C$7,Kontrakter!$D$7,L252=Kontrakter!$C$8,Kontrakter!$D$8,L252=Kontrakter!$C$9,Kontrakter!$D$9,L252=Kontrakter!$C$10,Kontrakter!$D$10,L252=Kontrakter!$C$11,Kontrakter!$D$11)</f>
        <v>23128800</v>
      </c>
      <c r="N252" s="47" t="str" cm="1">
        <f t="array" ref="N252">_xlfn.IFS(L252=Kontrakter!$C$3,Kontrakter!$E$3,L252=Kontrakter!$C$2,Kontrakter!$E$2,L252=Kontrakter!$C$4,Kontrakter!$E$4,L252=Kontrakter!$C$5,Kontrakter!$E$5,L252=Kontrakter!$C$6,Kontrakter!$E$6,L252=Kontrakter!$C$7,Kontrakter!$E$7,L252=Kontrakter!$C$8,Kontrakter!$E$8,L252=Kontrakter!$C$9,Kontrakter!$E$9,L252=Kontrakter!$C$10,Kontrakter!$E$10,L252=Kontrakter!$C$11,Kontrakter!$E$11)</f>
        <v>tilsyn@elvia.no</v>
      </c>
    </row>
    <row r="253" spans="1:14" s="42" customFormat="1" x14ac:dyDescent="0.3">
      <c r="A253" s="43">
        <v>484</v>
      </c>
      <c r="B253" s="42" t="s">
        <v>10</v>
      </c>
      <c r="C253" s="42" t="s">
        <v>285</v>
      </c>
      <c r="D253" s="42" t="s">
        <v>16</v>
      </c>
      <c r="E253" s="42" t="s">
        <v>185</v>
      </c>
      <c r="F253" s="44" t="s">
        <v>1403</v>
      </c>
      <c r="G253" s="42" t="s">
        <v>10</v>
      </c>
      <c r="H253" s="45" t="s">
        <v>1364</v>
      </c>
      <c r="I253" s="46">
        <v>2</v>
      </c>
      <c r="J253" s="46" t="s">
        <v>10</v>
      </c>
      <c r="K253" s="46" t="s">
        <v>185</v>
      </c>
      <c r="L253" s="45" t="str" cm="1">
        <f t="array" ref="L253">_xlfn.IFS(H253=Kontrakter!$B$3,Kontrakter!$C$3,H253=Kontrakter!$B$2,Kontrakter!$C$2,H253=Kontrakter!$B$4,Kontrakter!$C$4,H253=Kontrakter!$B$5,Kontrakter!$C$5,H253=Kontrakter!$B$6,Kontrakter!$C$6,H253=Kontrakter!$B$7,Kontrakter!$C$7,H253=Kontrakter!$B$8,Kontrakter!$C$8,H253=Kontrakter!$B$9,Kontrakter!$C$9,H253=Kontrakter!$B$10,Kontrakter!$C$10,H253=Kontrakter!$B$11,Kontrakter!$C$11)</f>
        <v>Omexom Elsikkerhet AS</v>
      </c>
      <c r="M253" s="45" cm="1">
        <f t="array" ref="M253">_xlfn.IFS(L253=Kontrakter!$C$3,Kontrakter!$D$3,L253=Kontrakter!$C$2,Kontrakter!$D$2,L253=Kontrakter!$C$4,Kontrakter!$D$4,L253=Kontrakter!$C$5,Kontrakter!$D$5,L253=Kontrakter!$C$6,Kontrakter!$D$6,L253=Kontrakter!$C$7,Kontrakter!$D$7,L253=Kontrakter!$C$8,Kontrakter!$D$8,L253=Kontrakter!$C$9,Kontrakter!$D$9,L253=Kontrakter!$C$10,Kontrakter!$D$10,L253=Kontrakter!$C$11,Kontrakter!$D$11)</f>
        <v>23128800</v>
      </c>
      <c r="N253" s="47" t="str" cm="1">
        <f t="array" ref="N253">_xlfn.IFS(L253=Kontrakter!$C$3,Kontrakter!$E$3,L253=Kontrakter!$C$2,Kontrakter!$E$2,L253=Kontrakter!$C$4,Kontrakter!$E$4,L253=Kontrakter!$C$5,Kontrakter!$E$5,L253=Kontrakter!$C$6,Kontrakter!$E$6,L253=Kontrakter!$C$7,Kontrakter!$E$7,L253=Kontrakter!$C$8,Kontrakter!$E$8,L253=Kontrakter!$C$9,Kontrakter!$E$9,L253=Kontrakter!$C$10,Kontrakter!$E$10,L253=Kontrakter!$C$11,Kontrakter!$E$11)</f>
        <v>tilsyn@elvia.no</v>
      </c>
    </row>
    <row r="254" spans="1:14" s="42" customFormat="1" x14ac:dyDescent="0.3">
      <c r="A254" s="43">
        <v>485</v>
      </c>
      <c r="B254" s="42" t="s">
        <v>10</v>
      </c>
      <c r="C254" s="42" t="s">
        <v>282</v>
      </c>
      <c r="D254" s="42" t="s">
        <v>16</v>
      </c>
      <c r="E254" s="42" t="s">
        <v>30</v>
      </c>
      <c r="F254" s="44" t="s">
        <v>1403</v>
      </c>
      <c r="G254" s="42" t="s">
        <v>10</v>
      </c>
      <c r="H254" s="45" t="s">
        <v>1364</v>
      </c>
      <c r="I254" s="46">
        <v>2</v>
      </c>
      <c r="J254" s="46" t="s">
        <v>10</v>
      </c>
      <c r="K254" s="46" t="s">
        <v>30</v>
      </c>
      <c r="L254" s="45" t="str" cm="1">
        <f t="array" ref="L254">_xlfn.IFS(H254=Kontrakter!$B$3,Kontrakter!$C$3,H254=Kontrakter!$B$2,Kontrakter!$C$2,H254=Kontrakter!$B$4,Kontrakter!$C$4,H254=Kontrakter!$B$5,Kontrakter!$C$5,H254=Kontrakter!$B$6,Kontrakter!$C$6,H254=Kontrakter!$B$7,Kontrakter!$C$7,H254=Kontrakter!$B$8,Kontrakter!$C$8,H254=Kontrakter!$B$9,Kontrakter!$C$9,H254=Kontrakter!$B$10,Kontrakter!$C$10,H254=Kontrakter!$B$11,Kontrakter!$C$11)</f>
        <v>Omexom Elsikkerhet AS</v>
      </c>
      <c r="M254" s="45" cm="1">
        <f t="array" ref="M254">_xlfn.IFS(L254=Kontrakter!$C$3,Kontrakter!$D$3,L254=Kontrakter!$C$2,Kontrakter!$D$2,L254=Kontrakter!$C$4,Kontrakter!$D$4,L254=Kontrakter!$C$5,Kontrakter!$D$5,L254=Kontrakter!$C$6,Kontrakter!$D$6,L254=Kontrakter!$C$7,Kontrakter!$D$7,L254=Kontrakter!$C$8,Kontrakter!$D$8,L254=Kontrakter!$C$9,Kontrakter!$D$9,L254=Kontrakter!$C$10,Kontrakter!$D$10,L254=Kontrakter!$C$11,Kontrakter!$D$11)</f>
        <v>23128800</v>
      </c>
      <c r="N254" s="47" t="str" cm="1">
        <f t="array" ref="N254">_xlfn.IFS(L254=Kontrakter!$C$3,Kontrakter!$E$3,L254=Kontrakter!$C$2,Kontrakter!$E$2,L254=Kontrakter!$C$4,Kontrakter!$E$4,L254=Kontrakter!$C$5,Kontrakter!$E$5,L254=Kontrakter!$C$6,Kontrakter!$E$6,L254=Kontrakter!$C$7,Kontrakter!$E$7,L254=Kontrakter!$C$8,Kontrakter!$E$8,L254=Kontrakter!$C$9,Kontrakter!$E$9,L254=Kontrakter!$C$10,Kontrakter!$E$10,L254=Kontrakter!$C$11,Kontrakter!$E$11)</f>
        <v>tilsyn@elvia.no</v>
      </c>
    </row>
    <row r="255" spans="1:14" s="42" customFormat="1" x14ac:dyDescent="0.3">
      <c r="A255" s="43">
        <v>486</v>
      </c>
      <c r="B255" s="42" t="s">
        <v>10</v>
      </c>
      <c r="C255" s="42" t="s">
        <v>286</v>
      </c>
      <c r="D255" s="42" t="s">
        <v>16</v>
      </c>
      <c r="E255" s="42" t="s">
        <v>185</v>
      </c>
      <c r="F255" s="44" t="s">
        <v>1403</v>
      </c>
      <c r="G255" s="42" t="s">
        <v>10</v>
      </c>
      <c r="H255" s="45" t="s">
        <v>1364</v>
      </c>
      <c r="I255" s="46">
        <v>2</v>
      </c>
      <c r="J255" s="46" t="s">
        <v>10</v>
      </c>
      <c r="K255" s="46" t="s">
        <v>185</v>
      </c>
      <c r="L255" s="45" t="str" cm="1">
        <f t="array" ref="L255">_xlfn.IFS(H255=Kontrakter!$B$3,Kontrakter!$C$3,H255=Kontrakter!$B$2,Kontrakter!$C$2,H255=Kontrakter!$B$4,Kontrakter!$C$4,H255=Kontrakter!$B$5,Kontrakter!$C$5,H255=Kontrakter!$B$6,Kontrakter!$C$6,H255=Kontrakter!$B$7,Kontrakter!$C$7,H255=Kontrakter!$B$8,Kontrakter!$C$8,H255=Kontrakter!$B$9,Kontrakter!$C$9,H255=Kontrakter!$B$10,Kontrakter!$C$10,H255=Kontrakter!$B$11,Kontrakter!$C$11)</f>
        <v>Omexom Elsikkerhet AS</v>
      </c>
      <c r="M255" s="45" cm="1">
        <f t="array" ref="M255">_xlfn.IFS(L255=Kontrakter!$C$3,Kontrakter!$D$3,L255=Kontrakter!$C$2,Kontrakter!$D$2,L255=Kontrakter!$C$4,Kontrakter!$D$4,L255=Kontrakter!$C$5,Kontrakter!$D$5,L255=Kontrakter!$C$6,Kontrakter!$D$6,L255=Kontrakter!$C$7,Kontrakter!$D$7,L255=Kontrakter!$C$8,Kontrakter!$D$8,L255=Kontrakter!$C$9,Kontrakter!$D$9,L255=Kontrakter!$C$10,Kontrakter!$D$10,L255=Kontrakter!$C$11,Kontrakter!$D$11)</f>
        <v>23128800</v>
      </c>
      <c r="N255" s="47" t="str" cm="1">
        <f t="array" ref="N255">_xlfn.IFS(L255=Kontrakter!$C$3,Kontrakter!$E$3,L255=Kontrakter!$C$2,Kontrakter!$E$2,L255=Kontrakter!$C$4,Kontrakter!$E$4,L255=Kontrakter!$C$5,Kontrakter!$E$5,L255=Kontrakter!$C$6,Kontrakter!$E$6,L255=Kontrakter!$C$7,Kontrakter!$E$7,L255=Kontrakter!$C$8,Kontrakter!$E$8,L255=Kontrakter!$C$9,Kontrakter!$E$9,L255=Kontrakter!$C$10,Kontrakter!$E$10,L255=Kontrakter!$C$11,Kontrakter!$E$11)</f>
        <v>tilsyn@elvia.no</v>
      </c>
    </row>
    <row r="256" spans="1:14" s="42" customFormat="1" x14ac:dyDescent="0.3">
      <c r="A256" s="43">
        <v>487</v>
      </c>
      <c r="B256" s="42" t="s">
        <v>10</v>
      </c>
      <c r="C256" s="42" t="s">
        <v>287</v>
      </c>
      <c r="D256" s="42" t="s">
        <v>16</v>
      </c>
      <c r="E256" s="42" t="s">
        <v>185</v>
      </c>
      <c r="F256" s="44" t="s">
        <v>1403</v>
      </c>
      <c r="G256" s="42" t="s">
        <v>10</v>
      </c>
      <c r="H256" s="45" t="s">
        <v>1364</v>
      </c>
      <c r="I256" s="46">
        <v>2</v>
      </c>
      <c r="J256" s="46" t="s">
        <v>10</v>
      </c>
      <c r="K256" s="46" t="s">
        <v>185</v>
      </c>
      <c r="L256" s="45" t="str" cm="1">
        <f t="array" ref="L256">_xlfn.IFS(H256=Kontrakter!$B$3,Kontrakter!$C$3,H256=Kontrakter!$B$2,Kontrakter!$C$2,H256=Kontrakter!$B$4,Kontrakter!$C$4,H256=Kontrakter!$B$5,Kontrakter!$C$5,H256=Kontrakter!$B$6,Kontrakter!$C$6,H256=Kontrakter!$B$7,Kontrakter!$C$7,H256=Kontrakter!$B$8,Kontrakter!$C$8,H256=Kontrakter!$B$9,Kontrakter!$C$9,H256=Kontrakter!$B$10,Kontrakter!$C$10,H256=Kontrakter!$B$11,Kontrakter!$C$11)</f>
        <v>Omexom Elsikkerhet AS</v>
      </c>
      <c r="M256" s="45" cm="1">
        <f t="array" ref="M256">_xlfn.IFS(L256=Kontrakter!$C$3,Kontrakter!$D$3,L256=Kontrakter!$C$2,Kontrakter!$D$2,L256=Kontrakter!$C$4,Kontrakter!$D$4,L256=Kontrakter!$C$5,Kontrakter!$D$5,L256=Kontrakter!$C$6,Kontrakter!$D$6,L256=Kontrakter!$C$7,Kontrakter!$D$7,L256=Kontrakter!$C$8,Kontrakter!$D$8,L256=Kontrakter!$C$9,Kontrakter!$D$9,L256=Kontrakter!$C$10,Kontrakter!$D$10,L256=Kontrakter!$C$11,Kontrakter!$D$11)</f>
        <v>23128800</v>
      </c>
      <c r="N256" s="47" t="str" cm="1">
        <f t="array" ref="N256">_xlfn.IFS(L256=Kontrakter!$C$3,Kontrakter!$E$3,L256=Kontrakter!$C$2,Kontrakter!$E$2,L256=Kontrakter!$C$4,Kontrakter!$E$4,L256=Kontrakter!$C$5,Kontrakter!$E$5,L256=Kontrakter!$C$6,Kontrakter!$E$6,L256=Kontrakter!$C$7,Kontrakter!$E$7,L256=Kontrakter!$C$8,Kontrakter!$E$8,L256=Kontrakter!$C$9,Kontrakter!$E$9,L256=Kontrakter!$C$10,Kontrakter!$E$10,L256=Kontrakter!$C$11,Kontrakter!$E$11)</f>
        <v>tilsyn@elvia.no</v>
      </c>
    </row>
    <row r="257" spans="1:14" s="42" customFormat="1" x14ac:dyDescent="0.3">
      <c r="A257" s="43">
        <v>488</v>
      </c>
      <c r="B257" s="42" t="s">
        <v>10</v>
      </c>
      <c r="C257" s="42" t="s">
        <v>288</v>
      </c>
      <c r="D257" s="42" t="s">
        <v>16</v>
      </c>
      <c r="E257" s="42" t="s">
        <v>185</v>
      </c>
      <c r="F257" s="44" t="s">
        <v>1403</v>
      </c>
      <c r="G257" s="42" t="s">
        <v>10</v>
      </c>
      <c r="H257" s="45" t="s">
        <v>1364</v>
      </c>
      <c r="I257" s="46">
        <v>2</v>
      </c>
      <c r="J257" s="46" t="s">
        <v>10</v>
      </c>
      <c r="K257" s="46" t="s">
        <v>185</v>
      </c>
      <c r="L257" s="45" t="str" cm="1">
        <f t="array" ref="L257">_xlfn.IFS(H257=Kontrakter!$B$3,Kontrakter!$C$3,H257=Kontrakter!$B$2,Kontrakter!$C$2,H257=Kontrakter!$B$4,Kontrakter!$C$4,H257=Kontrakter!$B$5,Kontrakter!$C$5,H257=Kontrakter!$B$6,Kontrakter!$C$6,H257=Kontrakter!$B$7,Kontrakter!$C$7,H257=Kontrakter!$B$8,Kontrakter!$C$8,H257=Kontrakter!$B$9,Kontrakter!$C$9,H257=Kontrakter!$B$10,Kontrakter!$C$10,H257=Kontrakter!$B$11,Kontrakter!$C$11)</f>
        <v>Omexom Elsikkerhet AS</v>
      </c>
      <c r="M257" s="45" cm="1">
        <f t="array" ref="M257">_xlfn.IFS(L257=Kontrakter!$C$3,Kontrakter!$D$3,L257=Kontrakter!$C$2,Kontrakter!$D$2,L257=Kontrakter!$C$4,Kontrakter!$D$4,L257=Kontrakter!$C$5,Kontrakter!$D$5,L257=Kontrakter!$C$6,Kontrakter!$D$6,L257=Kontrakter!$C$7,Kontrakter!$D$7,L257=Kontrakter!$C$8,Kontrakter!$D$8,L257=Kontrakter!$C$9,Kontrakter!$D$9,L257=Kontrakter!$C$10,Kontrakter!$D$10,L257=Kontrakter!$C$11,Kontrakter!$D$11)</f>
        <v>23128800</v>
      </c>
      <c r="N257" s="47" t="str" cm="1">
        <f t="array" ref="N257">_xlfn.IFS(L257=Kontrakter!$C$3,Kontrakter!$E$3,L257=Kontrakter!$C$2,Kontrakter!$E$2,L257=Kontrakter!$C$4,Kontrakter!$E$4,L257=Kontrakter!$C$5,Kontrakter!$E$5,L257=Kontrakter!$C$6,Kontrakter!$E$6,L257=Kontrakter!$C$7,Kontrakter!$E$7,L257=Kontrakter!$C$8,Kontrakter!$E$8,L257=Kontrakter!$C$9,Kontrakter!$E$9,L257=Kontrakter!$C$10,Kontrakter!$E$10,L257=Kontrakter!$C$11,Kontrakter!$E$11)</f>
        <v>tilsyn@elvia.no</v>
      </c>
    </row>
    <row r="258" spans="1:14" s="42" customFormat="1" x14ac:dyDescent="0.3">
      <c r="A258" s="43">
        <v>489</v>
      </c>
      <c r="B258" s="42" t="s">
        <v>10</v>
      </c>
      <c r="C258" s="42" t="s">
        <v>289</v>
      </c>
      <c r="D258" s="42" t="s">
        <v>16</v>
      </c>
      <c r="E258" s="42" t="s">
        <v>185</v>
      </c>
      <c r="F258" s="44" t="s">
        <v>1403</v>
      </c>
      <c r="G258" s="42" t="s">
        <v>10</v>
      </c>
      <c r="H258" s="45" t="s">
        <v>1364</v>
      </c>
      <c r="I258" s="46">
        <v>2</v>
      </c>
      <c r="J258" s="46" t="s">
        <v>10</v>
      </c>
      <c r="K258" s="46" t="s">
        <v>185</v>
      </c>
      <c r="L258" s="45" t="str" cm="1">
        <f t="array" ref="L258">_xlfn.IFS(H258=Kontrakter!$B$3,Kontrakter!$C$3,H258=Kontrakter!$B$2,Kontrakter!$C$2,H258=Kontrakter!$B$4,Kontrakter!$C$4,H258=Kontrakter!$B$5,Kontrakter!$C$5,H258=Kontrakter!$B$6,Kontrakter!$C$6,H258=Kontrakter!$B$7,Kontrakter!$C$7,H258=Kontrakter!$B$8,Kontrakter!$C$8,H258=Kontrakter!$B$9,Kontrakter!$C$9,H258=Kontrakter!$B$10,Kontrakter!$C$10,H258=Kontrakter!$B$11,Kontrakter!$C$11)</f>
        <v>Omexom Elsikkerhet AS</v>
      </c>
      <c r="M258" s="45" cm="1">
        <f t="array" ref="M258">_xlfn.IFS(L258=Kontrakter!$C$3,Kontrakter!$D$3,L258=Kontrakter!$C$2,Kontrakter!$D$2,L258=Kontrakter!$C$4,Kontrakter!$D$4,L258=Kontrakter!$C$5,Kontrakter!$D$5,L258=Kontrakter!$C$6,Kontrakter!$D$6,L258=Kontrakter!$C$7,Kontrakter!$D$7,L258=Kontrakter!$C$8,Kontrakter!$D$8,L258=Kontrakter!$C$9,Kontrakter!$D$9,L258=Kontrakter!$C$10,Kontrakter!$D$10,L258=Kontrakter!$C$11,Kontrakter!$D$11)</f>
        <v>23128800</v>
      </c>
      <c r="N258" s="47" t="str" cm="1">
        <f t="array" ref="N258">_xlfn.IFS(L258=Kontrakter!$C$3,Kontrakter!$E$3,L258=Kontrakter!$C$2,Kontrakter!$E$2,L258=Kontrakter!$C$4,Kontrakter!$E$4,L258=Kontrakter!$C$5,Kontrakter!$E$5,L258=Kontrakter!$C$6,Kontrakter!$E$6,L258=Kontrakter!$C$7,Kontrakter!$E$7,L258=Kontrakter!$C$8,Kontrakter!$E$8,L258=Kontrakter!$C$9,Kontrakter!$E$9,L258=Kontrakter!$C$10,Kontrakter!$E$10,L258=Kontrakter!$C$11,Kontrakter!$E$11)</f>
        <v>tilsyn@elvia.no</v>
      </c>
    </row>
    <row r="259" spans="1:14" s="42" customFormat="1" x14ac:dyDescent="0.3">
      <c r="A259" s="43">
        <v>490</v>
      </c>
      <c r="B259" s="42" t="s">
        <v>10</v>
      </c>
      <c r="C259" s="42" t="s">
        <v>290</v>
      </c>
      <c r="D259" s="42" t="s">
        <v>16</v>
      </c>
      <c r="E259" s="42" t="s">
        <v>185</v>
      </c>
      <c r="F259" s="44" t="s">
        <v>1403</v>
      </c>
      <c r="G259" s="42" t="s">
        <v>10</v>
      </c>
      <c r="H259" s="45" t="s">
        <v>1364</v>
      </c>
      <c r="I259" s="46">
        <v>2</v>
      </c>
      <c r="J259" s="46" t="s">
        <v>10</v>
      </c>
      <c r="K259" s="46" t="s">
        <v>185</v>
      </c>
      <c r="L259" s="45" t="str" cm="1">
        <f t="array" ref="L259">_xlfn.IFS(H259=Kontrakter!$B$3,Kontrakter!$C$3,H259=Kontrakter!$B$2,Kontrakter!$C$2,H259=Kontrakter!$B$4,Kontrakter!$C$4,H259=Kontrakter!$B$5,Kontrakter!$C$5,H259=Kontrakter!$B$6,Kontrakter!$C$6,H259=Kontrakter!$B$7,Kontrakter!$C$7,H259=Kontrakter!$B$8,Kontrakter!$C$8,H259=Kontrakter!$B$9,Kontrakter!$C$9,H259=Kontrakter!$B$10,Kontrakter!$C$10,H259=Kontrakter!$B$11,Kontrakter!$C$11)</f>
        <v>Omexom Elsikkerhet AS</v>
      </c>
      <c r="M259" s="45" cm="1">
        <f t="array" ref="M259">_xlfn.IFS(L259=Kontrakter!$C$3,Kontrakter!$D$3,L259=Kontrakter!$C$2,Kontrakter!$D$2,L259=Kontrakter!$C$4,Kontrakter!$D$4,L259=Kontrakter!$C$5,Kontrakter!$D$5,L259=Kontrakter!$C$6,Kontrakter!$D$6,L259=Kontrakter!$C$7,Kontrakter!$D$7,L259=Kontrakter!$C$8,Kontrakter!$D$8,L259=Kontrakter!$C$9,Kontrakter!$D$9,L259=Kontrakter!$C$10,Kontrakter!$D$10,L259=Kontrakter!$C$11,Kontrakter!$D$11)</f>
        <v>23128800</v>
      </c>
      <c r="N259" s="47" t="str" cm="1">
        <f t="array" ref="N259">_xlfn.IFS(L259=Kontrakter!$C$3,Kontrakter!$E$3,L259=Kontrakter!$C$2,Kontrakter!$E$2,L259=Kontrakter!$C$4,Kontrakter!$E$4,L259=Kontrakter!$C$5,Kontrakter!$E$5,L259=Kontrakter!$C$6,Kontrakter!$E$6,L259=Kontrakter!$C$7,Kontrakter!$E$7,L259=Kontrakter!$C$8,Kontrakter!$E$8,L259=Kontrakter!$C$9,Kontrakter!$E$9,L259=Kontrakter!$C$10,Kontrakter!$E$10,L259=Kontrakter!$C$11,Kontrakter!$E$11)</f>
        <v>tilsyn@elvia.no</v>
      </c>
    </row>
    <row r="260" spans="1:14" s="42" customFormat="1" x14ac:dyDescent="0.3">
      <c r="A260" s="43">
        <v>491</v>
      </c>
      <c r="B260" s="42" t="s">
        <v>10</v>
      </c>
      <c r="C260" s="42" t="s">
        <v>291</v>
      </c>
      <c r="D260" s="42" t="s">
        <v>16</v>
      </c>
      <c r="E260" s="42" t="s">
        <v>185</v>
      </c>
      <c r="F260" s="44" t="s">
        <v>1403</v>
      </c>
      <c r="G260" s="42" t="s">
        <v>10</v>
      </c>
      <c r="H260" s="45" t="s">
        <v>1364</v>
      </c>
      <c r="I260" s="46">
        <v>2</v>
      </c>
      <c r="J260" s="46" t="s">
        <v>10</v>
      </c>
      <c r="K260" s="46" t="s">
        <v>185</v>
      </c>
      <c r="L260" s="45" t="str" cm="1">
        <f t="array" ref="L260">_xlfn.IFS(H260=Kontrakter!$B$3,Kontrakter!$C$3,H260=Kontrakter!$B$2,Kontrakter!$C$2,H260=Kontrakter!$B$4,Kontrakter!$C$4,H260=Kontrakter!$B$5,Kontrakter!$C$5,H260=Kontrakter!$B$6,Kontrakter!$C$6,H260=Kontrakter!$B$7,Kontrakter!$C$7,H260=Kontrakter!$B$8,Kontrakter!$C$8,H260=Kontrakter!$B$9,Kontrakter!$C$9,H260=Kontrakter!$B$10,Kontrakter!$C$10,H260=Kontrakter!$B$11,Kontrakter!$C$11)</f>
        <v>Omexom Elsikkerhet AS</v>
      </c>
      <c r="M260" s="45" cm="1">
        <f t="array" ref="M260">_xlfn.IFS(L260=Kontrakter!$C$3,Kontrakter!$D$3,L260=Kontrakter!$C$2,Kontrakter!$D$2,L260=Kontrakter!$C$4,Kontrakter!$D$4,L260=Kontrakter!$C$5,Kontrakter!$D$5,L260=Kontrakter!$C$6,Kontrakter!$D$6,L260=Kontrakter!$C$7,Kontrakter!$D$7,L260=Kontrakter!$C$8,Kontrakter!$D$8,L260=Kontrakter!$C$9,Kontrakter!$D$9,L260=Kontrakter!$C$10,Kontrakter!$D$10,L260=Kontrakter!$C$11,Kontrakter!$D$11)</f>
        <v>23128800</v>
      </c>
      <c r="N260" s="47" t="str" cm="1">
        <f t="array" ref="N260">_xlfn.IFS(L260=Kontrakter!$C$3,Kontrakter!$E$3,L260=Kontrakter!$C$2,Kontrakter!$E$2,L260=Kontrakter!$C$4,Kontrakter!$E$4,L260=Kontrakter!$C$5,Kontrakter!$E$5,L260=Kontrakter!$C$6,Kontrakter!$E$6,L260=Kontrakter!$C$7,Kontrakter!$E$7,L260=Kontrakter!$C$8,Kontrakter!$E$8,L260=Kontrakter!$C$9,Kontrakter!$E$9,L260=Kontrakter!$C$10,Kontrakter!$E$10,L260=Kontrakter!$C$11,Kontrakter!$E$11)</f>
        <v>tilsyn@elvia.no</v>
      </c>
    </row>
    <row r="261" spans="1:14" s="42" customFormat="1" x14ac:dyDescent="0.3">
      <c r="A261" s="43">
        <v>492</v>
      </c>
      <c r="B261" s="42" t="s">
        <v>10</v>
      </c>
      <c r="C261" s="42" t="s">
        <v>292</v>
      </c>
      <c r="D261" s="42" t="s">
        <v>16</v>
      </c>
      <c r="E261" s="42" t="s">
        <v>185</v>
      </c>
      <c r="F261" s="44" t="s">
        <v>1403</v>
      </c>
      <c r="G261" s="42" t="s">
        <v>10</v>
      </c>
      <c r="H261" s="45" t="s">
        <v>1364</v>
      </c>
      <c r="I261" s="46">
        <v>2</v>
      </c>
      <c r="J261" s="46" t="s">
        <v>10</v>
      </c>
      <c r="K261" s="46" t="s">
        <v>185</v>
      </c>
      <c r="L261" s="45" t="str" cm="1">
        <f t="array" ref="L261">_xlfn.IFS(H261=Kontrakter!$B$3,Kontrakter!$C$3,H261=Kontrakter!$B$2,Kontrakter!$C$2,H261=Kontrakter!$B$4,Kontrakter!$C$4,H261=Kontrakter!$B$5,Kontrakter!$C$5,H261=Kontrakter!$B$6,Kontrakter!$C$6,H261=Kontrakter!$B$7,Kontrakter!$C$7,H261=Kontrakter!$B$8,Kontrakter!$C$8,H261=Kontrakter!$B$9,Kontrakter!$C$9,H261=Kontrakter!$B$10,Kontrakter!$C$10,H261=Kontrakter!$B$11,Kontrakter!$C$11)</f>
        <v>Omexom Elsikkerhet AS</v>
      </c>
      <c r="M261" s="45" cm="1">
        <f t="array" ref="M261">_xlfn.IFS(L261=Kontrakter!$C$3,Kontrakter!$D$3,L261=Kontrakter!$C$2,Kontrakter!$D$2,L261=Kontrakter!$C$4,Kontrakter!$D$4,L261=Kontrakter!$C$5,Kontrakter!$D$5,L261=Kontrakter!$C$6,Kontrakter!$D$6,L261=Kontrakter!$C$7,Kontrakter!$D$7,L261=Kontrakter!$C$8,Kontrakter!$D$8,L261=Kontrakter!$C$9,Kontrakter!$D$9,L261=Kontrakter!$C$10,Kontrakter!$D$10,L261=Kontrakter!$C$11,Kontrakter!$D$11)</f>
        <v>23128800</v>
      </c>
      <c r="N261" s="47" t="str" cm="1">
        <f t="array" ref="N261">_xlfn.IFS(L261=Kontrakter!$C$3,Kontrakter!$E$3,L261=Kontrakter!$C$2,Kontrakter!$E$2,L261=Kontrakter!$C$4,Kontrakter!$E$4,L261=Kontrakter!$C$5,Kontrakter!$E$5,L261=Kontrakter!$C$6,Kontrakter!$E$6,L261=Kontrakter!$C$7,Kontrakter!$E$7,L261=Kontrakter!$C$8,Kontrakter!$E$8,L261=Kontrakter!$C$9,Kontrakter!$E$9,L261=Kontrakter!$C$10,Kontrakter!$E$10,L261=Kontrakter!$C$11,Kontrakter!$E$11)</f>
        <v>tilsyn@elvia.no</v>
      </c>
    </row>
    <row r="262" spans="1:14" s="42" customFormat="1" x14ac:dyDescent="0.3">
      <c r="A262" s="43">
        <v>493</v>
      </c>
      <c r="B262" s="42" t="s">
        <v>10</v>
      </c>
      <c r="C262" s="42" t="s">
        <v>293</v>
      </c>
      <c r="D262" s="42" t="s">
        <v>16</v>
      </c>
      <c r="E262" s="42" t="s">
        <v>185</v>
      </c>
      <c r="F262" s="44" t="s">
        <v>1403</v>
      </c>
      <c r="G262" s="42" t="s">
        <v>10</v>
      </c>
      <c r="H262" s="45" t="s">
        <v>1364</v>
      </c>
      <c r="I262" s="46">
        <v>2</v>
      </c>
      <c r="J262" s="46" t="s">
        <v>10</v>
      </c>
      <c r="K262" s="46" t="s">
        <v>185</v>
      </c>
      <c r="L262" s="45" t="str" cm="1">
        <f t="array" ref="L262">_xlfn.IFS(H262=Kontrakter!$B$3,Kontrakter!$C$3,H262=Kontrakter!$B$2,Kontrakter!$C$2,H262=Kontrakter!$B$4,Kontrakter!$C$4,H262=Kontrakter!$B$5,Kontrakter!$C$5,H262=Kontrakter!$B$6,Kontrakter!$C$6,H262=Kontrakter!$B$7,Kontrakter!$C$7,H262=Kontrakter!$B$8,Kontrakter!$C$8,H262=Kontrakter!$B$9,Kontrakter!$C$9,H262=Kontrakter!$B$10,Kontrakter!$C$10,H262=Kontrakter!$B$11,Kontrakter!$C$11)</f>
        <v>Omexom Elsikkerhet AS</v>
      </c>
      <c r="M262" s="45" cm="1">
        <f t="array" ref="M262">_xlfn.IFS(L262=Kontrakter!$C$3,Kontrakter!$D$3,L262=Kontrakter!$C$2,Kontrakter!$D$2,L262=Kontrakter!$C$4,Kontrakter!$D$4,L262=Kontrakter!$C$5,Kontrakter!$D$5,L262=Kontrakter!$C$6,Kontrakter!$D$6,L262=Kontrakter!$C$7,Kontrakter!$D$7,L262=Kontrakter!$C$8,Kontrakter!$D$8,L262=Kontrakter!$C$9,Kontrakter!$D$9,L262=Kontrakter!$C$10,Kontrakter!$D$10,L262=Kontrakter!$C$11,Kontrakter!$D$11)</f>
        <v>23128800</v>
      </c>
      <c r="N262" s="47" t="str" cm="1">
        <f t="array" ref="N262">_xlfn.IFS(L262=Kontrakter!$C$3,Kontrakter!$E$3,L262=Kontrakter!$C$2,Kontrakter!$E$2,L262=Kontrakter!$C$4,Kontrakter!$E$4,L262=Kontrakter!$C$5,Kontrakter!$E$5,L262=Kontrakter!$C$6,Kontrakter!$E$6,L262=Kontrakter!$C$7,Kontrakter!$E$7,L262=Kontrakter!$C$8,Kontrakter!$E$8,L262=Kontrakter!$C$9,Kontrakter!$E$9,L262=Kontrakter!$C$10,Kontrakter!$E$10,L262=Kontrakter!$C$11,Kontrakter!$E$11)</f>
        <v>tilsyn@elvia.no</v>
      </c>
    </row>
    <row r="263" spans="1:14" s="42" customFormat="1" x14ac:dyDescent="0.3">
      <c r="A263" s="43">
        <v>494</v>
      </c>
      <c r="B263" s="42" t="s">
        <v>10</v>
      </c>
      <c r="C263" s="42" t="s">
        <v>350</v>
      </c>
      <c r="D263" s="42" t="s">
        <v>16</v>
      </c>
      <c r="E263" s="42" t="s">
        <v>185</v>
      </c>
      <c r="F263" s="44" t="s">
        <v>1403</v>
      </c>
      <c r="G263" s="42" t="s">
        <v>10</v>
      </c>
      <c r="H263" s="45" t="s">
        <v>1364</v>
      </c>
      <c r="I263" s="46">
        <v>2</v>
      </c>
      <c r="J263" s="46" t="s">
        <v>10</v>
      </c>
      <c r="K263" s="46" t="s">
        <v>185</v>
      </c>
      <c r="L263" s="45" t="str" cm="1">
        <f t="array" ref="L263">_xlfn.IFS(H263=Kontrakter!$B$3,Kontrakter!$C$3,H263=Kontrakter!$B$2,Kontrakter!$C$2,H263=Kontrakter!$B$4,Kontrakter!$C$4,H263=Kontrakter!$B$5,Kontrakter!$C$5,H263=Kontrakter!$B$6,Kontrakter!$C$6,H263=Kontrakter!$B$7,Kontrakter!$C$7,H263=Kontrakter!$B$8,Kontrakter!$C$8,H263=Kontrakter!$B$9,Kontrakter!$C$9,H263=Kontrakter!$B$10,Kontrakter!$C$10,H263=Kontrakter!$B$11,Kontrakter!$C$11)</f>
        <v>Omexom Elsikkerhet AS</v>
      </c>
      <c r="M263" s="45" cm="1">
        <f t="array" ref="M263">_xlfn.IFS(L263=Kontrakter!$C$3,Kontrakter!$D$3,L263=Kontrakter!$C$2,Kontrakter!$D$2,L263=Kontrakter!$C$4,Kontrakter!$D$4,L263=Kontrakter!$C$5,Kontrakter!$D$5,L263=Kontrakter!$C$6,Kontrakter!$D$6,L263=Kontrakter!$C$7,Kontrakter!$D$7,L263=Kontrakter!$C$8,Kontrakter!$D$8,L263=Kontrakter!$C$9,Kontrakter!$D$9,L263=Kontrakter!$C$10,Kontrakter!$D$10,L263=Kontrakter!$C$11,Kontrakter!$D$11)</f>
        <v>23128800</v>
      </c>
      <c r="N263" s="47" t="str" cm="1">
        <f t="array" ref="N263">_xlfn.IFS(L263=Kontrakter!$C$3,Kontrakter!$E$3,L263=Kontrakter!$C$2,Kontrakter!$E$2,L263=Kontrakter!$C$4,Kontrakter!$E$4,L263=Kontrakter!$C$5,Kontrakter!$E$5,L263=Kontrakter!$C$6,Kontrakter!$E$6,L263=Kontrakter!$C$7,Kontrakter!$E$7,L263=Kontrakter!$C$8,Kontrakter!$E$8,L263=Kontrakter!$C$9,Kontrakter!$E$9,L263=Kontrakter!$C$10,Kontrakter!$E$10,L263=Kontrakter!$C$11,Kontrakter!$E$11)</f>
        <v>tilsyn@elvia.no</v>
      </c>
    </row>
    <row r="264" spans="1:14" s="42" customFormat="1" x14ac:dyDescent="0.3">
      <c r="A264" s="43">
        <v>495</v>
      </c>
      <c r="B264" s="42" t="s">
        <v>10</v>
      </c>
      <c r="C264" s="42" t="s">
        <v>351</v>
      </c>
      <c r="D264" s="42" t="s">
        <v>16</v>
      </c>
      <c r="E264" s="42" t="s">
        <v>185</v>
      </c>
      <c r="F264" s="44" t="s">
        <v>1403</v>
      </c>
      <c r="G264" s="42" t="s">
        <v>10</v>
      </c>
      <c r="H264" s="45" t="s">
        <v>1364</v>
      </c>
      <c r="I264" s="46">
        <v>2</v>
      </c>
      <c r="J264" s="46" t="s">
        <v>10</v>
      </c>
      <c r="K264" s="46" t="s">
        <v>185</v>
      </c>
      <c r="L264" s="45" t="str" cm="1">
        <f t="array" ref="L264">_xlfn.IFS(H264=Kontrakter!$B$3,Kontrakter!$C$3,H264=Kontrakter!$B$2,Kontrakter!$C$2,H264=Kontrakter!$B$4,Kontrakter!$C$4,H264=Kontrakter!$B$5,Kontrakter!$C$5,H264=Kontrakter!$B$6,Kontrakter!$C$6,H264=Kontrakter!$B$7,Kontrakter!$C$7,H264=Kontrakter!$B$8,Kontrakter!$C$8,H264=Kontrakter!$B$9,Kontrakter!$C$9,H264=Kontrakter!$B$10,Kontrakter!$C$10,H264=Kontrakter!$B$11,Kontrakter!$C$11)</f>
        <v>Omexom Elsikkerhet AS</v>
      </c>
      <c r="M264" s="45" cm="1">
        <f t="array" ref="M264">_xlfn.IFS(L264=Kontrakter!$C$3,Kontrakter!$D$3,L264=Kontrakter!$C$2,Kontrakter!$D$2,L264=Kontrakter!$C$4,Kontrakter!$D$4,L264=Kontrakter!$C$5,Kontrakter!$D$5,L264=Kontrakter!$C$6,Kontrakter!$D$6,L264=Kontrakter!$C$7,Kontrakter!$D$7,L264=Kontrakter!$C$8,Kontrakter!$D$8,L264=Kontrakter!$C$9,Kontrakter!$D$9,L264=Kontrakter!$C$10,Kontrakter!$D$10,L264=Kontrakter!$C$11,Kontrakter!$D$11)</f>
        <v>23128800</v>
      </c>
      <c r="N264" s="47" t="str" cm="1">
        <f t="array" ref="N264">_xlfn.IFS(L264=Kontrakter!$C$3,Kontrakter!$E$3,L264=Kontrakter!$C$2,Kontrakter!$E$2,L264=Kontrakter!$C$4,Kontrakter!$E$4,L264=Kontrakter!$C$5,Kontrakter!$E$5,L264=Kontrakter!$C$6,Kontrakter!$E$6,L264=Kontrakter!$C$7,Kontrakter!$E$7,L264=Kontrakter!$C$8,Kontrakter!$E$8,L264=Kontrakter!$C$9,Kontrakter!$E$9,L264=Kontrakter!$C$10,Kontrakter!$E$10,L264=Kontrakter!$C$11,Kontrakter!$E$11)</f>
        <v>tilsyn@elvia.no</v>
      </c>
    </row>
    <row r="265" spans="1:14" s="42" customFormat="1" x14ac:dyDescent="0.3">
      <c r="A265" s="43">
        <v>496</v>
      </c>
      <c r="B265" s="42" t="s">
        <v>10</v>
      </c>
      <c r="C265" s="42" t="s">
        <v>474</v>
      </c>
      <c r="D265" s="42" t="s">
        <v>16</v>
      </c>
      <c r="E265" s="42" t="s">
        <v>185</v>
      </c>
      <c r="F265" s="44" t="s">
        <v>1403</v>
      </c>
      <c r="G265" s="42" t="s">
        <v>10</v>
      </c>
      <c r="H265" s="45" t="s">
        <v>1364</v>
      </c>
      <c r="I265" s="46">
        <v>2</v>
      </c>
      <c r="J265" s="46" t="s">
        <v>10</v>
      </c>
      <c r="K265" s="46" t="s">
        <v>185</v>
      </c>
      <c r="L265" s="45" t="str" cm="1">
        <f t="array" ref="L265">_xlfn.IFS(H265=Kontrakter!$B$3,Kontrakter!$C$3,H265=Kontrakter!$B$2,Kontrakter!$C$2,H265=Kontrakter!$B$4,Kontrakter!$C$4,H265=Kontrakter!$B$5,Kontrakter!$C$5,H265=Kontrakter!$B$6,Kontrakter!$C$6,H265=Kontrakter!$B$7,Kontrakter!$C$7,H265=Kontrakter!$B$8,Kontrakter!$C$8,H265=Kontrakter!$B$9,Kontrakter!$C$9,H265=Kontrakter!$B$10,Kontrakter!$C$10,H265=Kontrakter!$B$11,Kontrakter!$C$11)</f>
        <v>Omexom Elsikkerhet AS</v>
      </c>
      <c r="M265" s="45" cm="1">
        <f t="array" ref="M265">_xlfn.IFS(L265=Kontrakter!$C$3,Kontrakter!$D$3,L265=Kontrakter!$C$2,Kontrakter!$D$2,L265=Kontrakter!$C$4,Kontrakter!$D$4,L265=Kontrakter!$C$5,Kontrakter!$D$5,L265=Kontrakter!$C$6,Kontrakter!$D$6,L265=Kontrakter!$C$7,Kontrakter!$D$7,L265=Kontrakter!$C$8,Kontrakter!$D$8,L265=Kontrakter!$C$9,Kontrakter!$D$9,L265=Kontrakter!$C$10,Kontrakter!$D$10,L265=Kontrakter!$C$11,Kontrakter!$D$11)</f>
        <v>23128800</v>
      </c>
      <c r="N265" s="47" t="str" cm="1">
        <f t="array" ref="N265">_xlfn.IFS(L265=Kontrakter!$C$3,Kontrakter!$E$3,L265=Kontrakter!$C$2,Kontrakter!$E$2,L265=Kontrakter!$C$4,Kontrakter!$E$4,L265=Kontrakter!$C$5,Kontrakter!$E$5,L265=Kontrakter!$C$6,Kontrakter!$E$6,L265=Kontrakter!$C$7,Kontrakter!$E$7,L265=Kontrakter!$C$8,Kontrakter!$E$8,L265=Kontrakter!$C$9,Kontrakter!$E$9,L265=Kontrakter!$C$10,Kontrakter!$E$10,L265=Kontrakter!$C$11,Kontrakter!$E$11)</f>
        <v>tilsyn@elvia.no</v>
      </c>
    </row>
    <row r="266" spans="1:14" s="42" customFormat="1" x14ac:dyDescent="0.3">
      <c r="A266" s="43">
        <v>501</v>
      </c>
      <c r="B266" s="42" t="s">
        <v>10</v>
      </c>
      <c r="C266" s="42" t="s">
        <v>97</v>
      </c>
      <c r="D266" s="42" t="s">
        <v>12</v>
      </c>
      <c r="E266" s="42" t="s">
        <v>98</v>
      </c>
      <c r="F266" s="44" t="s">
        <v>1403</v>
      </c>
      <c r="G266" s="42" t="s">
        <v>10</v>
      </c>
      <c r="H266" s="45" t="s">
        <v>1364</v>
      </c>
      <c r="I266" s="46">
        <v>2</v>
      </c>
      <c r="J266" s="46" t="s">
        <v>10</v>
      </c>
      <c r="K266" s="46" t="s">
        <v>98</v>
      </c>
      <c r="L266" s="45" t="str" cm="1">
        <f t="array" ref="L266">_xlfn.IFS(H266=Kontrakter!$B$3,Kontrakter!$C$3,H266=Kontrakter!$B$2,Kontrakter!$C$2,H266=Kontrakter!$B$4,Kontrakter!$C$4,H266=Kontrakter!$B$5,Kontrakter!$C$5,H266=Kontrakter!$B$6,Kontrakter!$C$6,H266=Kontrakter!$B$7,Kontrakter!$C$7,H266=Kontrakter!$B$8,Kontrakter!$C$8,H266=Kontrakter!$B$9,Kontrakter!$C$9,H266=Kontrakter!$B$10,Kontrakter!$C$10,H266=Kontrakter!$B$11,Kontrakter!$C$11)</f>
        <v>Omexom Elsikkerhet AS</v>
      </c>
      <c r="M266" s="45" cm="1">
        <f t="array" ref="M266">_xlfn.IFS(L266=Kontrakter!$C$3,Kontrakter!$D$3,L266=Kontrakter!$C$2,Kontrakter!$D$2,L266=Kontrakter!$C$4,Kontrakter!$D$4,L266=Kontrakter!$C$5,Kontrakter!$D$5,L266=Kontrakter!$C$6,Kontrakter!$D$6,L266=Kontrakter!$C$7,Kontrakter!$D$7,L266=Kontrakter!$C$8,Kontrakter!$D$8,L266=Kontrakter!$C$9,Kontrakter!$D$9,L266=Kontrakter!$C$10,Kontrakter!$D$10,L266=Kontrakter!$C$11,Kontrakter!$D$11)</f>
        <v>23128800</v>
      </c>
      <c r="N266" s="47" t="str" cm="1">
        <f t="array" ref="N266">_xlfn.IFS(L266=Kontrakter!$C$3,Kontrakter!$E$3,L266=Kontrakter!$C$2,Kontrakter!$E$2,L266=Kontrakter!$C$4,Kontrakter!$E$4,L266=Kontrakter!$C$5,Kontrakter!$E$5,L266=Kontrakter!$C$6,Kontrakter!$E$6,L266=Kontrakter!$C$7,Kontrakter!$E$7,L266=Kontrakter!$C$8,Kontrakter!$E$8,L266=Kontrakter!$C$9,Kontrakter!$E$9,L266=Kontrakter!$C$10,Kontrakter!$E$10,L266=Kontrakter!$C$11,Kontrakter!$E$11)</f>
        <v>tilsyn@elvia.no</v>
      </c>
    </row>
    <row r="267" spans="1:14" s="42" customFormat="1" x14ac:dyDescent="0.3">
      <c r="A267" s="43">
        <v>502</v>
      </c>
      <c r="B267" s="42" t="s">
        <v>10</v>
      </c>
      <c r="C267" s="42" t="s">
        <v>105</v>
      </c>
      <c r="D267" s="42" t="s">
        <v>12</v>
      </c>
      <c r="E267" s="42" t="s">
        <v>98</v>
      </c>
      <c r="F267" s="44" t="s">
        <v>1403</v>
      </c>
      <c r="G267" s="42" t="s">
        <v>10</v>
      </c>
      <c r="H267" s="45" t="s">
        <v>1364</v>
      </c>
      <c r="I267" s="46">
        <v>2</v>
      </c>
      <c r="J267" s="46" t="s">
        <v>10</v>
      </c>
      <c r="K267" s="46" t="s">
        <v>98</v>
      </c>
      <c r="L267" s="45" t="str" cm="1">
        <f t="array" ref="L267">_xlfn.IFS(H267=Kontrakter!$B$3,Kontrakter!$C$3,H267=Kontrakter!$B$2,Kontrakter!$C$2,H267=Kontrakter!$B$4,Kontrakter!$C$4,H267=Kontrakter!$B$5,Kontrakter!$C$5,H267=Kontrakter!$B$6,Kontrakter!$C$6,H267=Kontrakter!$B$7,Kontrakter!$C$7,H267=Kontrakter!$B$8,Kontrakter!$C$8,H267=Kontrakter!$B$9,Kontrakter!$C$9,H267=Kontrakter!$B$10,Kontrakter!$C$10,H267=Kontrakter!$B$11,Kontrakter!$C$11)</f>
        <v>Omexom Elsikkerhet AS</v>
      </c>
      <c r="M267" s="45" cm="1">
        <f t="array" ref="M267">_xlfn.IFS(L267=Kontrakter!$C$3,Kontrakter!$D$3,L267=Kontrakter!$C$2,Kontrakter!$D$2,L267=Kontrakter!$C$4,Kontrakter!$D$4,L267=Kontrakter!$C$5,Kontrakter!$D$5,L267=Kontrakter!$C$6,Kontrakter!$D$6,L267=Kontrakter!$C$7,Kontrakter!$D$7,L267=Kontrakter!$C$8,Kontrakter!$D$8,L267=Kontrakter!$C$9,Kontrakter!$D$9,L267=Kontrakter!$C$10,Kontrakter!$D$10,L267=Kontrakter!$C$11,Kontrakter!$D$11)</f>
        <v>23128800</v>
      </c>
      <c r="N267" s="47" t="str" cm="1">
        <f t="array" ref="N267">_xlfn.IFS(L267=Kontrakter!$C$3,Kontrakter!$E$3,L267=Kontrakter!$C$2,Kontrakter!$E$2,L267=Kontrakter!$C$4,Kontrakter!$E$4,L267=Kontrakter!$C$5,Kontrakter!$E$5,L267=Kontrakter!$C$6,Kontrakter!$E$6,L267=Kontrakter!$C$7,Kontrakter!$E$7,L267=Kontrakter!$C$8,Kontrakter!$E$8,L267=Kontrakter!$C$9,Kontrakter!$E$9,L267=Kontrakter!$C$10,Kontrakter!$E$10,L267=Kontrakter!$C$11,Kontrakter!$E$11)</f>
        <v>tilsyn@elvia.no</v>
      </c>
    </row>
    <row r="268" spans="1:14" s="42" customFormat="1" x14ac:dyDescent="0.3">
      <c r="A268" s="43">
        <v>503</v>
      </c>
      <c r="B268" s="42" t="s">
        <v>10</v>
      </c>
      <c r="C268" s="42" t="s">
        <v>109</v>
      </c>
      <c r="D268" s="42" t="s">
        <v>12</v>
      </c>
      <c r="E268" s="42" t="s">
        <v>98</v>
      </c>
      <c r="F268" s="44" t="s">
        <v>1403</v>
      </c>
      <c r="G268" s="42" t="s">
        <v>10</v>
      </c>
      <c r="H268" s="45" t="s">
        <v>1364</v>
      </c>
      <c r="I268" s="46">
        <v>2</v>
      </c>
      <c r="J268" s="46" t="s">
        <v>10</v>
      </c>
      <c r="K268" s="46" t="s">
        <v>98</v>
      </c>
      <c r="L268" s="45" t="str" cm="1">
        <f t="array" ref="L268">_xlfn.IFS(H268=Kontrakter!$B$3,Kontrakter!$C$3,H268=Kontrakter!$B$2,Kontrakter!$C$2,H268=Kontrakter!$B$4,Kontrakter!$C$4,H268=Kontrakter!$B$5,Kontrakter!$C$5,H268=Kontrakter!$B$6,Kontrakter!$C$6,H268=Kontrakter!$B$7,Kontrakter!$C$7,H268=Kontrakter!$B$8,Kontrakter!$C$8,H268=Kontrakter!$B$9,Kontrakter!$C$9,H268=Kontrakter!$B$10,Kontrakter!$C$10,H268=Kontrakter!$B$11,Kontrakter!$C$11)</f>
        <v>Omexom Elsikkerhet AS</v>
      </c>
      <c r="M268" s="45" cm="1">
        <f t="array" ref="M268">_xlfn.IFS(L268=Kontrakter!$C$3,Kontrakter!$D$3,L268=Kontrakter!$C$2,Kontrakter!$D$2,L268=Kontrakter!$C$4,Kontrakter!$D$4,L268=Kontrakter!$C$5,Kontrakter!$D$5,L268=Kontrakter!$C$6,Kontrakter!$D$6,L268=Kontrakter!$C$7,Kontrakter!$D$7,L268=Kontrakter!$C$8,Kontrakter!$D$8,L268=Kontrakter!$C$9,Kontrakter!$D$9,L268=Kontrakter!$C$10,Kontrakter!$D$10,L268=Kontrakter!$C$11,Kontrakter!$D$11)</f>
        <v>23128800</v>
      </c>
      <c r="N268" s="47" t="str" cm="1">
        <f t="array" ref="N268">_xlfn.IFS(L268=Kontrakter!$C$3,Kontrakter!$E$3,L268=Kontrakter!$C$2,Kontrakter!$E$2,L268=Kontrakter!$C$4,Kontrakter!$E$4,L268=Kontrakter!$C$5,Kontrakter!$E$5,L268=Kontrakter!$C$6,Kontrakter!$E$6,L268=Kontrakter!$C$7,Kontrakter!$E$7,L268=Kontrakter!$C$8,Kontrakter!$E$8,L268=Kontrakter!$C$9,Kontrakter!$E$9,L268=Kontrakter!$C$10,Kontrakter!$E$10,L268=Kontrakter!$C$11,Kontrakter!$E$11)</f>
        <v>tilsyn@elvia.no</v>
      </c>
    </row>
    <row r="269" spans="1:14" s="42" customFormat="1" x14ac:dyDescent="0.3">
      <c r="A269" s="43">
        <v>504</v>
      </c>
      <c r="B269" s="42" t="s">
        <v>10</v>
      </c>
      <c r="C269" s="42" t="s">
        <v>294</v>
      </c>
      <c r="D269" s="42" t="s">
        <v>12</v>
      </c>
      <c r="E269" s="42" t="s">
        <v>98</v>
      </c>
      <c r="F269" s="44" t="s">
        <v>1403</v>
      </c>
      <c r="G269" s="42" t="s">
        <v>10</v>
      </c>
      <c r="H269" s="45" t="s">
        <v>1364</v>
      </c>
      <c r="I269" s="46">
        <v>2</v>
      </c>
      <c r="J269" s="46" t="s">
        <v>10</v>
      </c>
      <c r="K269" s="46" t="s">
        <v>98</v>
      </c>
      <c r="L269" s="45" t="str" cm="1">
        <f t="array" ref="L269">_xlfn.IFS(H269=Kontrakter!$B$3,Kontrakter!$C$3,H269=Kontrakter!$B$2,Kontrakter!$C$2,H269=Kontrakter!$B$4,Kontrakter!$C$4,H269=Kontrakter!$B$5,Kontrakter!$C$5,H269=Kontrakter!$B$6,Kontrakter!$C$6,H269=Kontrakter!$B$7,Kontrakter!$C$7,H269=Kontrakter!$B$8,Kontrakter!$C$8,H269=Kontrakter!$B$9,Kontrakter!$C$9,H269=Kontrakter!$B$10,Kontrakter!$C$10,H269=Kontrakter!$B$11,Kontrakter!$C$11)</f>
        <v>Omexom Elsikkerhet AS</v>
      </c>
      <c r="M269" s="45" cm="1">
        <f t="array" ref="M269">_xlfn.IFS(L269=Kontrakter!$C$3,Kontrakter!$D$3,L269=Kontrakter!$C$2,Kontrakter!$D$2,L269=Kontrakter!$C$4,Kontrakter!$D$4,L269=Kontrakter!$C$5,Kontrakter!$D$5,L269=Kontrakter!$C$6,Kontrakter!$D$6,L269=Kontrakter!$C$7,Kontrakter!$D$7,L269=Kontrakter!$C$8,Kontrakter!$D$8,L269=Kontrakter!$C$9,Kontrakter!$D$9,L269=Kontrakter!$C$10,Kontrakter!$D$10,L269=Kontrakter!$C$11,Kontrakter!$D$11)</f>
        <v>23128800</v>
      </c>
      <c r="N269" s="47" t="str" cm="1">
        <f t="array" ref="N269">_xlfn.IFS(L269=Kontrakter!$C$3,Kontrakter!$E$3,L269=Kontrakter!$C$2,Kontrakter!$E$2,L269=Kontrakter!$C$4,Kontrakter!$E$4,L269=Kontrakter!$C$5,Kontrakter!$E$5,L269=Kontrakter!$C$6,Kontrakter!$E$6,L269=Kontrakter!$C$7,Kontrakter!$E$7,L269=Kontrakter!$C$8,Kontrakter!$E$8,L269=Kontrakter!$C$9,Kontrakter!$E$9,L269=Kontrakter!$C$10,Kontrakter!$E$10,L269=Kontrakter!$C$11,Kontrakter!$E$11)</f>
        <v>tilsyn@elvia.no</v>
      </c>
    </row>
    <row r="270" spans="1:14" s="42" customFormat="1" x14ac:dyDescent="0.3">
      <c r="A270" s="43">
        <v>505</v>
      </c>
      <c r="B270" s="42" t="s">
        <v>10</v>
      </c>
      <c r="C270" s="42" t="s">
        <v>295</v>
      </c>
      <c r="D270" s="42" t="s">
        <v>12</v>
      </c>
      <c r="E270" s="42" t="s">
        <v>98</v>
      </c>
      <c r="F270" s="44" t="s">
        <v>1403</v>
      </c>
      <c r="G270" s="42" t="s">
        <v>10</v>
      </c>
      <c r="H270" s="45" t="s">
        <v>1364</v>
      </c>
      <c r="I270" s="46">
        <v>2</v>
      </c>
      <c r="J270" s="46" t="s">
        <v>10</v>
      </c>
      <c r="K270" s="46" t="s">
        <v>98</v>
      </c>
      <c r="L270" s="45" t="str" cm="1">
        <f t="array" ref="L270">_xlfn.IFS(H270=Kontrakter!$B$3,Kontrakter!$C$3,H270=Kontrakter!$B$2,Kontrakter!$C$2,H270=Kontrakter!$B$4,Kontrakter!$C$4,H270=Kontrakter!$B$5,Kontrakter!$C$5,H270=Kontrakter!$B$6,Kontrakter!$C$6,H270=Kontrakter!$B$7,Kontrakter!$C$7,H270=Kontrakter!$B$8,Kontrakter!$C$8,H270=Kontrakter!$B$9,Kontrakter!$C$9,H270=Kontrakter!$B$10,Kontrakter!$C$10,H270=Kontrakter!$B$11,Kontrakter!$C$11)</f>
        <v>Omexom Elsikkerhet AS</v>
      </c>
      <c r="M270" s="45" cm="1">
        <f t="array" ref="M270">_xlfn.IFS(L270=Kontrakter!$C$3,Kontrakter!$D$3,L270=Kontrakter!$C$2,Kontrakter!$D$2,L270=Kontrakter!$C$4,Kontrakter!$D$4,L270=Kontrakter!$C$5,Kontrakter!$D$5,L270=Kontrakter!$C$6,Kontrakter!$D$6,L270=Kontrakter!$C$7,Kontrakter!$D$7,L270=Kontrakter!$C$8,Kontrakter!$D$8,L270=Kontrakter!$C$9,Kontrakter!$D$9,L270=Kontrakter!$C$10,Kontrakter!$D$10,L270=Kontrakter!$C$11,Kontrakter!$D$11)</f>
        <v>23128800</v>
      </c>
      <c r="N270" s="47" t="str" cm="1">
        <f t="array" ref="N270">_xlfn.IFS(L270=Kontrakter!$C$3,Kontrakter!$E$3,L270=Kontrakter!$C$2,Kontrakter!$E$2,L270=Kontrakter!$C$4,Kontrakter!$E$4,L270=Kontrakter!$C$5,Kontrakter!$E$5,L270=Kontrakter!$C$6,Kontrakter!$E$6,L270=Kontrakter!$C$7,Kontrakter!$E$7,L270=Kontrakter!$C$8,Kontrakter!$E$8,L270=Kontrakter!$C$9,Kontrakter!$E$9,L270=Kontrakter!$C$10,Kontrakter!$E$10,L270=Kontrakter!$C$11,Kontrakter!$E$11)</f>
        <v>tilsyn@elvia.no</v>
      </c>
    </row>
    <row r="271" spans="1:14" s="42" customFormat="1" x14ac:dyDescent="0.3">
      <c r="A271" s="43">
        <v>506</v>
      </c>
      <c r="B271" s="42" t="s">
        <v>10</v>
      </c>
      <c r="C271" s="42" t="s">
        <v>296</v>
      </c>
      <c r="D271" s="42" t="s">
        <v>12</v>
      </c>
      <c r="E271" s="42" t="s">
        <v>98</v>
      </c>
      <c r="F271" s="44" t="s">
        <v>1403</v>
      </c>
      <c r="G271" s="42" t="s">
        <v>10</v>
      </c>
      <c r="H271" s="45" t="s">
        <v>1364</v>
      </c>
      <c r="I271" s="46">
        <v>2</v>
      </c>
      <c r="J271" s="46" t="s">
        <v>10</v>
      </c>
      <c r="K271" s="46" t="s">
        <v>98</v>
      </c>
      <c r="L271" s="45" t="str" cm="1">
        <f t="array" ref="L271">_xlfn.IFS(H271=Kontrakter!$B$3,Kontrakter!$C$3,H271=Kontrakter!$B$2,Kontrakter!$C$2,H271=Kontrakter!$B$4,Kontrakter!$C$4,H271=Kontrakter!$B$5,Kontrakter!$C$5,H271=Kontrakter!$B$6,Kontrakter!$C$6,H271=Kontrakter!$B$7,Kontrakter!$C$7,H271=Kontrakter!$B$8,Kontrakter!$C$8,H271=Kontrakter!$B$9,Kontrakter!$C$9,H271=Kontrakter!$B$10,Kontrakter!$C$10,H271=Kontrakter!$B$11,Kontrakter!$C$11)</f>
        <v>Omexom Elsikkerhet AS</v>
      </c>
      <c r="M271" s="45" cm="1">
        <f t="array" ref="M271">_xlfn.IFS(L271=Kontrakter!$C$3,Kontrakter!$D$3,L271=Kontrakter!$C$2,Kontrakter!$D$2,L271=Kontrakter!$C$4,Kontrakter!$D$4,L271=Kontrakter!$C$5,Kontrakter!$D$5,L271=Kontrakter!$C$6,Kontrakter!$D$6,L271=Kontrakter!$C$7,Kontrakter!$D$7,L271=Kontrakter!$C$8,Kontrakter!$D$8,L271=Kontrakter!$C$9,Kontrakter!$D$9,L271=Kontrakter!$C$10,Kontrakter!$D$10,L271=Kontrakter!$C$11,Kontrakter!$D$11)</f>
        <v>23128800</v>
      </c>
      <c r="N271" s="47" t="str" cm="1">
        <f t="array" ref="N271">_xlfn.IFS(L271=Kontrakter!$C$3,Kontrakter!$E$3,L271=Kontrakter!$C$2,Kontrakter!$E$2,L271=Kontrakter!$C$4,Kontrakter!$E$4,L271=Kontrakter!$C$5,Kontrakter!$E$5,L271=Kontrakter!$C$6,Kontrakter!$E$6,L271=Kontrakter!$C$7,Kontrakter!$E$7,L271=Kontrakter!$C$8,Kontrakter!$E$8,L271=Kontrakter!$C$9,Kontrakter!$E$9,L271=Kontrakter!$C$10,Kontrakter!$E$10,L271=Kontrakter!$C$11,Kontrakter!$E$11)</f>
        <v>tilsyn@elvia.no</v>
      </c>
    </row>
    <row r="272" spans="1:14" s="42" customFormat="1" x14ac:dyDescent="0.3">
      <c r="A272" s="43">
        <v>507</v>
      </c>
      <c r="B272" s="42" t="s">
        <v>10</v>
      </c>
      <c r="C272" s="42" t="s">
        <v>300</v>
      </c>
      <c r="D272" s="42" t="s">
        <v>12</v>
      </c>
      <c r="E272" s="42" t="s">
        <v>10</v>
      </c>
      <c r="F272" s="44" t="s">
        <v>1403</v>
      </c>
      <c r="G272" s="42" t="s">
        <v>10</v>
      </c>
      <c r="H272" s="45" t="s">
        <v>1367</v>
      </c>
      <c r="I272" s="46">
        <v>3</v>
      </c>
      <c r="J272" s="46" t="s">
        <v>10</v>
      </c>
      <c r="K272" s="46" t="s">
        <v>10</v>
      </c>
      <c r="L272" s="45" t="str" cm="1">
        <f t="array" ref="L272">_xlfn.IFS(H272=Kontrakter!$B$3,Kontrakter!$C$3,H272=Kontrakter!$B$2,Kontrakter!$C$2,H272=Kontrakter!$B$4,Kontrakter!$C$4,H272=Kontrakter!$B$5,Kontrakter!$C$5,H272=Kontrakter!$B$6,Kontrakter!$C$6,H272=Kontrakter!$B$7,Kontrakter!$C$7,H272=Kontrakter!$B$8,Kontrakter!$C$8,H272=Kontrakter!$B$9,Kontrakter!$C$9,H272=Kontrakter!$B$10,Kontrakter!$C$10,H272=Kontrakter!$B$11,Kontrakter!$C$11)</f>
        <v>Omexom Elsikkerhet AS</v>
      </c>
      <c r="M272" s="45" cm="1">
        <f t="array" ref="M272">_xlfn.IFS(L272=Kontrakter!$C$3,Kontrakter!$D$3,L272=Kontrakter!$C$2,Kontrakter!$D$2,L272=Kontrakter!$C$4,Kontrakter!$D$4,L272=Kontrakter!$C$5,Kontrakter!$D$5,L272=Kontrakter!$C$6,Kontrakter!$D$6,L272=Kontrakter!$C$7,Kontrakter!$D$7,L272=Kontrakter!$C$8,Kontrakter!$D$8,L272=Kontrakter!$C$9,Kontrakter!$D$9,L272=Kontrakter!$C$10,Kontrakter!$D$10,L272=Kontrakter!$C$11,Kontrakter!$D$11)</f>
        <v>23128800</v>
      </c>
      <c r="N272" s="47" t="str" cm="1">
        <f t="array" ref="N272">_xlfn.IFS(L272=Kontrakter!$C$3,Kontrakter!$E$3,L272=Kontrakter!$C$2,Kontrakter!$E$2,L272=Kontrakter!$C$4,Kontrakter!$E$4,L272=Kontrakter!$C$5,Kontrakter!$E$5,L272=Kontrakter!$C$6,Kontrakter!$E$6,L272=Kontrakter!$C$7,Kontrakter!$E$7,L272=Kontrakter!$C$8,Kontrakter!$E$8,L272=Kontrakter!$C$9,Kontrakter!$E$9,L272=Kontrakter!$C$10,Kontrakter!$E$10,L272=Kontrakter!$C$11,Kontrakter!$E$11)</f>
        <v>tilsyn@elvia.no</v>
      </c>
    </row>
    <row r="273" spans="1:14" s="42" customFormat="1" x14ac:dyDescent="0.3">
      <c r="A273" s="43">
        <v>508</v>
      </c>
      <c r="B273" s="42" t="s">
        <v>10</v>
      </c>
      <c r="C273" s="42" t="s">
        <v>301</v>
      </c>
      <c r="D273" s="42" t="s">
        <v>12</v>
      </c>
      <c r="E273" s="42" t="s">
        <v>302</v>
      </c>
      <c r="F273" s="44" t="s">
        <v>1403</v>
      </c>
      <c r="G273" s="42" t="s">
        <v>10</v>
      </c>
      <c r="H273" s="45" t="s">
        <v>1364</v>
      </c>
      <c r="I273" s="46">
        <v>2</v>
      </c>
      <c r="J273" s="46" t="s">
        <v>10</v>
      </c>
      <c r="K273" s="46" t="s">
        <v>302</v>
      </c>
      <c r="L273" s="45" t="str" cm="1">
        <f t="array" ref="L273">_xlfn.IFS(H273=Kontrakter!$B$3,Kontrakter!$C$3,H273=Kontrakter!$B$2,Kontrakter!$C$2,H273=Kontrakter!$B$4,Kontrakter!$C$4,H273=Kontrakter!$B$5,Kontrakter!$C$5,H273=Kontrakter!$B$6,Kontrakter!$C$6,H273=Kontrakter!$B$7,Kontrakter!$C$7,H273=Kontrakter!$B$8,Kontrakter!$C$8,H273=Kontrakter!$B$9,Kontrakter!$C$9,H273=Kontrakter!$B$10,Kontrakter!$C$10,H273=Kontrakter!$B$11,Kontrakter!$C$11)</f>
        <v>Omexom Elsikkerhet AS</v>
      </c>
      <c r="M273" s="45" cm="1">
        <f t="array" ref="M273">_xlfn.IFS(L273=Kontrakter!$C$3,Kontrakter!$D$3,L273=Kontrakter!$C$2,Kontrakter!$D$2,L273=Kontrakter!$C$4,Kontrakter!$D$4,L273=Kontrakter!$C$5,Kontrakter!$D$5,L273=Kontrakter!$C$6,Kontrakter!$D$6,L273=Kontrakter!$C$7,Kontrakter!$D$7,L273=Kontrakter!$C$8,Kontrakter!$D$8,L273=Kontrakter!$C$9,Kontrakter!$D$9,L273=Kontrakter!$C$10,Kontrakter!$D$10,L273=Kontrakter!$C$11,Kontrakter!$D$11)</f>
        <v>23128800</v>
      </c>
      <c r="N273" s="47" t="str" cm="1">
        <f t="array" ref="N273">_xlfn.IFS(L273=Kontrakter!$C$3,Kontrakter!$E$3,L273=Kontrakter!$C$2,Kontrakter!$E$2,L273=Kontrakter!$C$4,Kontrakter!$E$4,L273=Kontrakter!$C$5,Kontrakter!$E$5,L273=Kontrakter!$C$6,Kontrakter!$E$6,L273=Kontrakter!$C$7,Kontrakter!$E$7,L273=Kontrakter!$C$8,Kontrakter!$E$8,L273=Kontrakter!$C$9,Kontrakter!$E$9,L273=Kontrakter!$C$10,Kontrakter!$E$10,L273=Kontrakter!$C$11,Kontrakter!$E$11)</f>
        <v>tilsyn@elvia.no</v>
      </c>
    </row>
    <row r="274" spans="1:14" s="42" customFormat="1" x14ac:dyDescent="0.3">
      <c r="A274" s="43">
        <v>509</v>
      </c>
      <c r="B274" s="42" t="s">
        <v>10</v>
      </c>
      <c r="C274" s="42" t="s">
        <v>303</v>
      </c>
      <c r="D274" s="42" t="s">
        <v>12</v>
      </c>
      <c r="E274" s="42" t="s">
        <v>302</v>
      </c>
      <c r="F274" s="44" t="s">
        <v>1403</v>
      </c>
      <c r="G274" s="42" t="s">
        <v>10</v>
      </c>
      <c r="H274" s="45" t="s">
        <v>1364</v>
      </c>
      <c r="I274" s="46">
        <v>2</v>
      </c>
      <c r="J274" s="46" t="s">
        <v>10</v>
      </c>
      <c r="K274" s="46" t="s">
        <v>302</v>
      </c>
      <c r="L274" s="45" t="str" cm="1">
        <f t="array" ref="L274">_xlfn.IFS(H274=Kontrakter!$B$3,Kontrakter!$C$3,H274=Kontrakter!$B$2,Kontrakter!$C$2,H274=Kontrakter!$B$4,Kontrakter!$C$4,H274=Kontrakter!$B$5,Kontrakter!$C$5,H274=Kontrakter!$B$6,Kontrakter!$C$6,H274=Kontrakter!$B$7,Kontrakter!$C$7,H274=Kontrakter!$B$8,Kontrakter!$C$8,H274=Kontrakter!$B$9,Kontrakter!$C$9,H274=Kontrakter!$B$10,Kontrakter!$C$10,H274=Kontrakter!$B$11,Kontrakter!$C$11)</f>
        <v>Omexom Elsikkerhet AS</v>
      </c>
      <c r="M274" s="45" cm="1">
        <f t="array" ref="M274">_xlfn.IFS(L274=Kontrakter!$C$3,Kontrakter!$D$3,L274=Kontrakter!$C$2,Kontrakter!$D$2,L274=Kontrakter!$C$4,Kontrakter!$D$4,L274=Kontrakter!$C$5,Kontrakter!$D$5,L274=Kontrakter!$C$6,Kontrakter!$D$6,L274=Kontrakter!$C$7,Kontrakter!$D$7,L274=Kontrakter!$C$8,Kontrakter!$D$8,L274=Kontrakter!$C$9,Kontrakter!$D$9,L274=Kontrakter!$C$10,Kontrakter!$D$10,L274=Kontrakter!$C$11,Kontrakter!$D$11)</f>
        <v>23128800</v>
      </c>
      <c r="N274" s="47" t="str" cm="1">
        <f t="array" ref="N274">_xlfn.IFS(L274=Kontrakter!$C$3,Kontrakter!$E$3,L274=Kontrakter!$C$2,Kontrakter!$E$2,L274=Kontrakter!$C$4,Kontrakter!$E$4,L274=Kontrakter!$C$5,Kontrakter!$E$5,L274=Kontrakter!$C$6,Kontrakter!$E$6,L274=Kontrakter!$C$7,Kontrakter!$E$7,L274=Kontrakter!$C$8,Kontrakter!$E$8,L274=Kontrakter!$C$9,Kontrakter!$E$9,L274=Kontrakter!$C$10,Kontrakter!$E$10,L274=Kontrakter!$C$11,Kontrakter!$E$11)</f>
        <v>tilsyn@elvia.no</v>
      </c>
    </row>
    <row r="275" spans="1:14" s="42" customFormat="1" x14ac:dyDescent="0.3">
      <c r="A275" s="43">
        <v>510</v>
      </c>
      <c r="B275" s="42" t="s">
        <v>10</v>
      </c>
      <c r="C275" s="42" t="s">
        <v>304</v>
      </c>
      <c r="D275" s="42" t="s">
        <v>12</v>
      </c>
      <c r="E275" s="42" t="s">
        <v>302</v>
      </c>
      <c r="F275" s="44" t="s">
        <v>1403</v>
      </c>
      <c r="G275" s="42" t="s">
        <v>10</v>
      </c>
      <c r="H275" s="45" t="s">
        <v>1364</v>
      </c>
      <c r="I275" s="46">
        <v>2</v>
      </c>
      <c r="J275" s="46" t="s">
        <v>10</v>
      </c>
      <c r="K275" s="46" t="s">
        <v>302</v>
      </c>
      <c r="L275" s="45" t="str" cm="1">
        <f t="array" ref="L275">_xlfn.IFS(H275=Kontrakter!$B$3,Kontrakter!$C$3,H275=Kontrakter!$B$2,Kontrakter!$C$2,H275=Kontrakter!$B$4,Kontrakter!$C$4,H275=Kontrakter!$B$5,Kontrakter!$C$5,H275=Kontrakter!$B$6,Kontrakter!$C$6,H275=Kontrakter!$B$7,Kontrakter!$C$7,H275=Kontrakter!$B$8,Kontrakter!$C$8,H275=Kontrakter!$B$9,Kontrakter!$C$9,H275=Kontrakter!$B$10,Kontrakter!$C$10,H275=Kontrakter!$B$11,Kontrakter!$C$11)</f>
        <v>Omexom Elsikkerhet AS</v>
      </c>
      <c r="M275" s="45" cm="1">
        <f t="array" ref="M275">_xlfn.IFS(L275=Kontrakter!$C$3,Kontrakter!$D$3,L275=Kontrakter!$C$2,Kontrakter!$D$2,L275=Kontrakter!$C$4,Kontrakter!$D$4,L275=Kontrakter!$C$5,Kontrakter!$D$5,L275=Kontrakter!$C$6,Kontrakter!$D$6,L275=Kontrakter!$C$7,Kontrakter!$D$7,L275=Kontrakter!$C$8,Kontrakter!$D$8,L275=Kontrakter!$C$9,Kontrakter!$D$9,L275=Kontrakter!$C$10,Kontrakter!$D$10,L275=Kontrakter!$C$11,Kontrakter!$D$11)</f>
        <v>23128800</v>
      </c>
      <c r="N275" s="47" t="str" cm="1">
        <f t="array" ref="N275">_xlfn.IFS(L275=Kontrakter!$C$3,Kontrakter!$E$3,L275=Kontrakter!$C$2,Kontrakter!$E$2,L275=Kontrakter!$C$4,Kontrakter!$E$4,L275=Kontrakter!$C$5,Kontrakter!$E$5,L275=Kontrakter!$C$6,Kontrakter!$E$6,L275=Kontrakter!$C$7,Kontrakter!$E$7,L275=Kontrakter!$C$8,Kontrakter!$E$8,L275=Kontrakter!$C$9,Kontrakter!$E$9,L275=Kontrakter!$C$10,Kontrakter!$E$10,L275=Kontrakter!$C$11,Kontrakter!$E$11)</f>
        <v>tilsyn@elvia.no</v>
      </c>
    </row>
    <row r="276" spans="1:14" s="42" customFormat="1" x14ac:dyDescent="0.3">
      <c r="A276" s="43">
        <v>511</v>
      </c>
      <c r="B276" s="42" t="s">
        <v>10</v>
      </c>
      <c r="C276" s="42" t="s">
        <v>305</v>
      </c>
      <c r="D276" s="42" t="s">
        <v>12</v>
      </c>
      <c r="E276" s="42" t="s">
        <v>302</v>
      </c>
      <c r="F276" s="44" t="s">
        <v>1403</v>
      </c>
      <c r="G276" s="42" t="s">
        <v>10</v>
      </c>
      <c r="H276" s="45" t="s">
        <v>1364</v>
      </c>
      <c r="I276" s="46">
        <v>2</v>
      </c>
      <c r="J276" s="46" t="s">
        <v>10</v>
      </c>
      <c r="K276" s="46" t="s">
        <v>302</v>
      </c>
      <c r="L276" s="45" t="str" cm="1">
        <f t="array" ref="L276">_xlfn.IFS(H276=Kontrakter!$B$3,Kontrakter!$C$3,H276=Kontrakter!$B$2,Kontrakter!$C$2,H276=Kontrakter!$B$4,Kontrakter!$C$4,H276=Kontrakter!$B$5,Kontrakter!$C$5,H276=Kontrakter!$B$6,Kontrakter!$C$6,H276=Kontrakter!$B$7,Kontrakter!$C$7,H276=Kontrakter!$B$8,Kontrakter!$C$8,H276=Kontrakter!$B$9,Kontrakter!$C$9,H276=Kontrakter!$B$10,Kontrakter!$C$10,H276=Kontrakter!$B$11,Kontrakter!$C$11)</f>
        <v>Omexom Elsikkerhet AS</v>
      </c>
      <c r="M276" s="45" cm="1">
        <f t="array" ref="M276">_xlfn.IFS(L276=Kontrakter!$C$3,Kontrakter!$D$3,L276=Kontrakter!$C$2,Kontrakter!$D$2,L276=Kontrakter!$C$4,Kontrakter!$D$4,L276=Kontrakter!$C$5,Kontrakter!$D$5,L276=Kontrakter!$C$6,Kontrakter!$D$6,L276=Kontrakter!$C$7,Kontrakter!$D$7,L276=Kontrakter!$C$8,Kontrakter!$D$8,L276=Kontrakter!$C$9,Kontrakter!$D$9,L276=Kontrakter!$C$10,Kontrakter!$D$10,L276=Kontrakter!$C$11,Kontrakter!$D$11)</f>
        <v>23128800</v>
      </c>
      <c r="N276" s="47" t="str" cm="1">
        <f t="array" ref="N276">_xlfn.IFS(L276=Kontrakter!$C$3,Kontrakter!$E$3,L276=Kontrakter!$C$2,Kontrakter!$E$2,L276=Kontrakter!$C$4,Kontrakter!$E$4,L276=Kontrakter!$C$5,Kontrakter!$E$5,L276=Kontrakter!$C$6,Kontrakter!$E$6,L276=Kontrakter!$C$7,Kontrakter!$E$7,L276=Kontrakter!$C$8,Kontrakter!$E$8,L276=Kontrakter!$C$9,Kontrakter!$E$9,L276=Kontrakter!$C$10,Kontrakter!$E$10,L276=Kontrakter!$C$11,Kontrakter!$E$11)</f>
        <v>tilsyn@elvia.no</v>
      </c>
    </row>
    <row r="277" spans="1:14" s="42" customFormat="1" x14ac:dyDescent="0.3">
      <c r="A277" s="43">
        <v>512</v>
      </c>
      <c r="B277" s="42" t="s">
        <v>10</v>
      </c>
      <c r="C277" s="42" t="s">
        <v>306</v>
      </c>
      <c r="D277" s="42" t="s">
        <v>12</v>
      </c>
      <c r="E277" s="42" t="s">
        <v>302</v>
      </c>
      <c r="F277" s="44" t="s">
        <v>1403</v>
      </c>
      <c r="G277" s="42" t="s">
        <v>10</v>
      </c>
      <c r="H277" s="45" t="s">
        <v>1364</v>
      </c>
      <c r="I277" s="46">
        <v>2</v>
      </c>
      <c r="J277" s="46" t="s">
        <v>10</v>
      </c>
      <c r="K277" s="46" t="s">
        <v>302</v>
      </c>
      <c r="L277" s="45" t="str" cm="1">
        <f t="array" ref="L277">_xlfn.IFS(H277=Kontrakter!$B$3,Kontrakter!$C$3,H277=Kontrakter!$B$2,Kontrakter!$C$2,H277=Kontrakter!$B$4,Kontrakter!$C$4,H277=Kontrakter!$B$5,Kontrakter!$C$5,H277=Kontrakter!$B$6,Kontrakter!$C$6,H277=Kontrakter!$B$7,Kontrakter!$C$7,H277=Kontrakter!$B$8,Kontrakter!$C$8,H277=Kontrakter!$B$9,Kontrakter!$C$9,H277=Kontrakter!$B$10,Kontrakter!$C$10,H277=Kontrakter!$B$11,Kontrakter!$C$11)</f>
        <v>Omexom Elsikkerhet AS</v>
      </c>
      <c r="M277" s="45" cm="1">
        <f t="array" ref="M277">_xlfn.IFS(L277=Kontrakter!$C$3,Kontrakter!$D$3,L277=Kontrakter!$C$2,Kontrakter!$D$2,L277=Kontrakter!$C$4,Kontrakter!$D$4,L277=Kontrakter!$C$5,Kontrakter!$D$5,L277=Kontrakter!$C$6,Kontrakter!$D$6,L277=Kontrakter!$C$7,Kontrakter!$D$7,L277=Kontrakter!$C$8,Kontrakter!$D$8,L277=Kontrakter!$C$9,Kontrakter!$D$9,L277=Kontrakter!$C$10,Kontrakter!$D$10,L277=Kontrakter!$C$11,Kontrakter!$D$11)</f>
        <v>23128800</v>
      </c>
      <c r="N277" s="47" t="str" cm="1">
        <f t="array" ref="N277">_xlfn.IFS(L277=Kontrakter!$C$3,Kontrakter!$E$3,L277=Kontrakter!$C$2,Kontrakter!$E$2,L277=Kontrakter!$C$4,Kontrakter!$E$4,L277=Kontrakter!$C$5,Kontrakter!$E$5,L277=Kontrakter!$C$6,Kontrakter!$E$6,L277=Kontrakter!$C$7,Kontrakter!$E$7,L277=Kontrakter!$C$8,Kontrakter!$E$8,L277=Kontrakter!$C$9,Kontrakter!$E$9,L277=Kontrakter!$C$10,Kontrakter!$E$10,L277=Kontrakter!$C$11,Kontrakter!$E$11)</f>
        <v>tilsyn@elvia.no</v>
      </c>
    </row>
    <row r="278" spans="1:14" s="42" customFormat="1" x14ac:dyDescent="0.3">
      <c r="A278" s="43">
        <v>513</v>
      </c>
      <c r="B278" s="42" t="s">
        <v>10</v>
      </c>
      <c r="C278" s="42" t="s">
        <v>307</v>
      </c>
      <c r="D278" s="42" t="s">
        <v>12</v>
      </c>
      <c r="E278" s="42" t="s">
        <v>302</v>
      </c>
      <c r="F278" s="44" t="s">
        <v>1403</v>
      </c>
      <c r="G278" s="42" t="s">
        <v>10</v>
      </c>
      <c r="H278" s="45" t="s">
        <v>1364</v>
      </c>
      <c r="I278" s="46">
        <v>2</v>
      </c>
      <c r="J278" s="46" t="s">
        <v>10</v>
      </c>
      <c r="K278" s="46" t="s">
        <v>302</v>
      </c>
      <c r="L278" s="45" t="str" cm="1">
        <f t="array" ref="L278">_xlfn.IFS(H278=Kontrakter!$B$3,Kontrakter!$C$3,H278=Kontrakter!$B$2,Kontrakter!$C$2,H278=Kontrakter!$B$4,Kontrakter!$C$4,H278=Kontrakter!$B$5,Kontrakter!$C$5,H278=Kontrakter!$B$6,Kontrakter!$C$6,H278=Kontrakter!$B$7,Kontrakter!$C$7,H278=Kontrakter!$B$8,Kontrakter!$C$8,H278=Kontrakter!$B$9,Kontrakter!$C$9,H278=Kontrakter!$B$10,Kontrakter!$C$10,H278=Kontrakter!$B$11,Kontrakter!$C$11)</f>
        <v>Omexom Elsikkerhet AS</v>
      </c>
      <c r="M278" s="45" cm="1">
        <f t="array" ref="M278">_xlfn.IFS(L278=Kontrakter!$C$3,Kontrakter!$D$3,L278=Kontrakter!$C$2,Kontrakter!$D$2,L278=Kontrakter!$C$4,Kontrakter!$D$4,L278=Kontrakter!$C$5,Kontrakter!$D$5,L278=Kontrakter!$C$6,Kontrakter!$D$6,L278=Kontrakter!$C$7,Kontrakter!$D$7,L278=Kontrakter!$C$8,Kontrakter!$D$8,L278=Kontrakter!$C$9,Kontrakter!$D$9,L278=Kontrakter!$C$10,Kontrakter!$D$10,L278=Kontrakter!$C$11,Kontrakter!$D$11)</f>
        <v>23128800</v>
      </c>
      <c r="N278" s="47" t="str" cm="1">
        <f t="array" ref="N278">_xlfn.IFS(L278=Kontrakter!$C$3,Kontrakter!$E$3,L278=Kontrakter!$C$2,Kontrakter!$E$2,L278=Kontrakter!$C$4,Kontrakter!$E$4,L278=Kontrakter!$C$5,Kontrakter!$E$5,L278=Kontrakter!$C$6,Kontrakter!$E$6,L278=Kontrakter!$C$7,Kontrakter!$E$7,L278=Kontrakter!$C$8,Kontrakter!$E$8,L278=Kontrakter!$C$9,Kontrakter!$E$9,L278=Kontrakter!$C$10,Kontrakter!$E$10,L278=Kontrakter!$C$11,Kontrakter!$E$11)</f>
        <v>tilsyn@elvia.no</v>
      </c>
    </row>
    <row r="279" spans="1:14" s="42" customFormat="1" x14ac:dyDescent="0.3">
      <c r="A279" s="43">
        <v>515</v>
      </c>
      <c r="B279" s="42" t="s">
        <v>10</v>
      </c>
      <c r="C279" s="42" t="s">
        <v>308</v>
      </c>
      <c r="D279" s="42" t="s">
        <v>12</v>
      </c>
      <c r="E279" s="42" t="s">
        <v>302</v>
      </c>
      <c r="F279" s="44" t="s">
        <v>1403</v>
      </c>
      <c r="G279" s="42" t="s">
        <v>10</v>
      </c>
      <c r="H279" s="45" t="s">
        <v>1364</v>
      </c>
      <c r="I279" s="46">
        <v>2</v>
      </c>
      <c r="J279" s="46" t="s">
        <v>10</v>
      </c>
      <c r="K279" s="46" t="s">
        <v>302</v>
      </c>
      <c r="L279" s="45" t="str" cm="1">
        <f t="array" ref="L279">_xlfn.IFS(H279=Kontrakter!$B$3,Kontrakter!$C$3,H279=Kontrakter!$B$2,Kontrakter!$C$2,H279=Kontrakter!$B$4,Kontrakter!$C$4,H279=Kontrakter!$B$5,Kontrakter!$C$5,H279=Kontrakter!$B$6,Kontrakter!$C$6,H279=Kontrakter!$B$7,Kontrakter!$C$7,H279=Kontrakter!$B$8,Kontrakter!$C$8,H279=Kontrakter!$B$9,Kontrakter!$C$9,H279=Kontrakter!$B$10,Kontrakter!$C$10,H279=Kontrakter!$B$11,Kontrakter!$C$11)</f>
        <v>Omexom Elsikkerhet AS</v>
      </c>
      <c r="M279" s="45" cm="1">
        <f t="array" ref="M279">_xlfn.IFS(L279=Kontrakter!$C$3,Kontrakter!$D$3,L279=Kontrakter!$C$2,Kontrakter!$D$2,L279=Kontrakter!$C$4,Kontrakter!$D$4,L279=Kontrakter!$C$5,Kontrakter!$D$5,L279=Kontrakter!$C$6,Kontrakter!$D$6,L279=Kontrakter!$C$7,Kontrakter!$D$7,L279=Kontrakter!$C$8,Kontrakter!$D$8,L279=Kontrakter!$C$9,Kontrakter!$D$9,L279=Kontrakter!$C$10,Kontrakter!$D$10,L279=Kontrakter!$C$11,Kontrakter!$D$11)</f>
        <v>23128800</v>
      </c>
      <c r="N279" s="47" t="str" cm="1">
        <f t="array" ref="N279">_xlfn.IFS(L279=Kontrakter!$C$3,Kontrakter!$E$3,L279=Kontrakter!$C$2,Kontrakter!$E$2,L279=Kontrakter!$C$4,Kontrakter!$E$4,L279=Kontrakter!$C$5,Kontrakter!$E$5,L279=Kontrakter!$C$6,Kontrakter!$E$6,L279=Kontrakter!$C$7,Kontrakter!$E$7,L279=Kontrakter!$C$8,Kontrakter!$E$8,L279=Kontrakter!$C$9,Kontrakter!$E$9,L279=Kontrakter!$C$10,Kontrakter!$E$10,L279=Kontrakter!$C$11,Kontrakter!$E$11)</f>
        <v>tilsyn@elvia.no</v>
      </c>
    </row>
    <row r="280" spans="1:14" s="42" customFormat="1" x14ac:dyDescent="0.3">
      <c r="A280" s="43">
        <v>516</v>
      </c>
      <c r="B280" s="42" t="s">
        <v>10</v>
      </c>
      <c r="C280" s="42" t="s">
        <v>309</v>
      </c>
      <c r="D280" s="42" t="s">
        <v>12</v>
      </c>
      <c r="E280" s="42" t="s">
        <v>302</v>
      </c>
      <c r="F280" s="44" t="s">
        <v>1403</v>
      </c>
      <c r="G280" s="42" t="s">
        <v>10</v>
      </c>
      <c r="H280" s="45" t="s">
        <v>1364</v>
      </c>
      <c r="I280" s="46">
        <v>2</v>
      </c>
      <c r="J280" s="46" t="s">
        <v>10</v>
      </c>
      <c r="K280" s="46" t="s">
        <v>302</v>
      </c>
      <c r="L280" s="45" t="str" cm="1">
        <f t="array" ref="L280">_xlfn.IFS(H280=Kontrakter!$B$3,Kontrakter!$C$3,H280=Kontrakter!$B$2,Kontrakter!$C$2,H280=Kontrakter!$B$4,Kontrakter!$C$4,H280=Kontrakter!$B$5,Kontrakter!$C$5,H280=Kontrakter!$B$6,Kontrakter!$C$6,H280=Kontrakter!$B$7,Kontrakter!$C$7,H280=Kontrakter!$B$8,Kontrakter!$C$8,H280=Kontrakter!$B$9,Kontrakter!$C$9,H280=Kontrakter!$B$10,Kontrakter!$C$10,H280=Kontrakter!$B$11,Kontrakter!$C$11)</f>
        <v>Omexom Elsikkerhet AS</v>
      </c>
      <c r="M280" s="45" cm="1">
        <f t="array" ref="M280">_xlfn.IFS(L280=Kontrakter!$C$3,Kontrakter!$D$3,L280=Kontrakter!$C$2,Kontrakter!$D$2,L280=Kontrakter!$C$4,Kontrakter!$D$4,L280=Kontrakter!$C$5,Kontrakter!$D$5,L280=Kontrakter!$C$6,Kontrakter!$D$6,L280=Kontrakter!$C$7,Kontrakter!$D$7,L280=Kontrakter!$C$8,Kontrakter!$D$8,L280=Kontrakter!$C$9,Kontrakter!$D$9,L280=Kontrakter!$C$10,Kontrakter!$D$10,L280=Kontrakter!$C$11,Kontrakter!$D$11)</f>
        <v>23128800</v>
      </c>
      <c r="N280" s="47" t="str" cm="1">
        <f t="array" ref="N280">_xlfn.IFS(L280=Kontrakter!$C$3,Kontrakter!$E$3,L280=Kontrakter!$C$2,Kontrakter!$E$2,L280=Kontrakter!$C$4,Kontrakter!$E$4,L280=Kontrakter!$C$5,Kontrakter!$E$5,L280=Kontrakter!$C$6,Kontrakter!$E$6,L280=Kontrakter!$C$7,Kontrakter!$E$7,L280=Kontrakter!$C$8,Kontrakter!$E$8,L280=Kontrakter!$C$9,Kontrakter!$E$9,L280=Kontrakter!$C$10,Kontrakter!$E$10,L280=Kontrakter!$C$11,Kontrakter!$E$11)</f>
        <v>tilsyn@elvia.no</v>
      </c>
    </row>
    <row r="281" spans="1:14" s="42" customFormat="1" x14ac:dyDescent="0.3">
      <c r="A281" s="43">
        <v>517</v>
      </c>
      <c r="B281" s="42" t="s">
        <v>10</v>
      </c>
      <c r="C281" s="42" t="s">
        <v>310</v>
      </c>
      <c r="D281" s="42" t="s">
        <v>12</v>
      </c>
      <c r="E281" s="42" t="s">
        <v>302</v>
      </c>
      <c r="F281" s="44" t="s">
        <v>1403</v>
      </c>
      <c r="G281" s="42" t="s">
        <v>10</v>
      </c>
      <c r="H281" s="45" t="s">
        <v>1364</v>
      </c>
      <c r="I281" s="46">
        <v>2</v>
      </c>
      <c r="J281" s="46" t="s">
        <v>10</v>
      </c>
      <c r="K281" s="46" t="s">
        <v>302</v>
      </c>
      <c r="L281" s="45" t="str" cm="1">
        <f t="array" ref="L281">_xlfn.IFS(H281=Kontrakter!$B$3,Kontrakter!$C$3,H281=Kontrakter!$B$2,Kontrakter!$C$2,H281=Kontrakter!$B$4,Kontrakter!$C$4,H281=Kontrakter!$B$5,Kontrakter!$C$5,H281=Kontrakter!$B$6,Kontrakter!$C$6,H281=Kontrakter!$B$7,Kontrakter!$C$7,H281=Kontrakter!$B$8,Kontrakter!$C$8,H281=Kontrakter!$B$9,Kontrakter!$C$9,H281=Kontrakter!$B$10,Kontrakter!$C$10,H281=Kontrakter!$B$11,Kontrakter!$C$11)</f>
        <v>Omexom Elsikkerhet AS</v>
      </c>
      <c r="M281" s="45" cm="1">
        <f t="array" ref="M281">_xlfn.IFS(L281=Kontrakter!$C$3,Kontrakter!$D$3,L281=Kontrakter!$C$2,Kontrakter!$D$2,L281=Kontrakter!$C$4,Kontrakter!$D$4,L281=Kontrakter!$C$5,Kontrakter!$D$5,L281=Kontrakter!$C$6,Kontrakter!$D$6,L281=Kontrakter!$C$7,Kontrakter!$D$7,L281=Kontrakter!$C$8,Kontrakter!$D$8,L281=Kontrakter!$C$9,Kontrakter!$D$9,L281=Kontrakter!$C$10,Kontrakter!$D$10,L281=Kontrakter!$C$11,Kontrakter!$D$11)</f>
        <v>23128800</v>
      </c>
      <c r="N281" s="47" t="str" cm="1">
        <f t="array" ref="N281">_xlfn.IFS(L281=Kontrakter!$C$3,Kontrakter!$E$3,L281=Kontrakter!$C$2,Kontrakter!$E$2,L281=Kontrakter!$C$4,Kontrakter!$E$4,L281=Kontrakter!$C$5,Kontrakter!$E$5,L281=Kontrakter!$C$6,Kontrakter!$E$6,L281=Kontrakter!$C$7,Kontrakter!$E$7,L281=Kontrakter!$C$8,Kontrakter!$E$8,L281=Kontrakter!$C$9,Kontrakter!$E$9,L281=Kontrakter!$C$10,Kontrakter!$E$10,L281=Kontrakter!$C$11,Kontrakter!$E$11)</f>
        <v>tilsyn@elvia.no</v>
      </c>
    </row>
    <row r="282" spans="1:14" s="42" customFormat="1" x14ac:dyDescent="0.3">
      <c r="A282" s="43">
        <v>518</v>
      </c>
      <c r="B282" s="42" t="s">
        <v>10</v>
      </c>
      <c r="C282" s="42" t="s">
        <v>311</v>
      </c>
      <c r="D282" s="42" t="s">
        <v>12</v>
      </c>
      <c r="E282" s="42" t="s">
        <v>302</v>
      </c>
      <c r="F282" s="44" t="s">
        <v>1403</v>
      </c>
      <c r="G282" s="42" t="s">
        <v>10</v>
      </c>
      <c r="H282" s="45" t="s">
        <v>1364</v>
      </c>
      <c r="I282" s="46">
        <v>2</v>
      </c>
      <c r="J282" s="46" t="s">
        <v>10</v>
      </c>
      <c r="K282" s="46" t="s">
        <v>302</v>
      </c>
      <c r="L282" s="45" t="str" cm="1">
        <f t="array" ref="L282">_xlfn.IFS(H282=Kontrakter!$B$3,Kontrakter!$C$3,H282=Kontrakter!$B$2,Kontrakter!$C$2,H282=Kontrakter!$B$4,Kontrakter!$C$4,H282=Kontrakter!$B$5,Kontrakter!$C$5,H282=Kontrakter!$B$6,Kontrakter!$C$6,H282=Kontrakter!$B$7,Kontrakter!$C$7,H282=Kontrakter!$B$8,Kontrakter!$C$8,H282=Kontrakter!$B$9,Kontrakter!$C$9,H282=Kontrakter!$B$10,Kontrakter!$C$10,H282=Kontrakter!$B$11,Kontrakter!$C$11)</f>
        <v>Omexom Elsikkerhet AS</v>
      </c>
      <c r="M282" s="45" cm="1">
        <f t="array" ref="M282">_xlfn.IFS(L282=Kontrakter!$C$3,Kontrakter!$D$3,L282=Kontrakter!$C$2,Kontrakter!$D$2,L282=Kontrakter!$C$4,Kontrakter!$D$4,L282=Kontrakter!$C$5,Kontrakter!$D$5,L282=Kontrakter!$C$6,Kontrakter!$D$6,L282=Kontrakter!$C$7,Kontrakter!$D$7,L282=Kontrakter!$C$8,Kontrakter!$D$8,L282=Kontrakter!$C$9,Kontrakter!$D$9,L282=Kontrakter!$C$10,Kontrakter!$D$10,L282=Kontrakter!$C$11,Kontrakter!$D$11)</f>
        <v>23128800</v>
      </c>
      <c r="N282" s="47" t="str" cm="1">
        <f t="array" ref="N282">_xlfn.IFS(L282=Kontrakter!$C$3,Kontrakter!$E$3,L282=Kontrakter!$C$2,Kontrakter!$E$2,L282=Kontrakter!$C$4,Kontrakter!$E$4,L282=Kontrakter!$C$5,Kontrakter!$E$5,L282=Kontrakter!$C$6,Kontrakter!$E$6,L282=Kontrakter!$C$7,Kontrakter!$E$7,L282=Kontrakter!$C$8,Kontrakter!$E$8,L282=Kontrakter!$C$9,Kontrakter!$E$9,L282=Kontrakter!$C$10,Kontrakter!$E$10,L282=Kontrakter!$C$11,Kontrakter!$E$11)</f>
        <v>tilsyn@elvia.no</v>
      </c>
    </row>
    <row r="283" spans="1:14" s="42" customFormat="1" x14ac:dyDescent="0.3">
      <c r="A283" s="43">
        <v>520</v>
      </c>
      <c r="B283" s="42" t="s">
        <v>10</v>
      </c>
      <c r="C283" s="42" t="s">
        <v>312</v>
      </c>
      <c r="D283" s="42" t="s">
        <v>12</v>
      </c>
      <c r="E283" s="42" t="s">
        <v>302</v>
      </c>
      <c r="F283" s="44" t="s">
        <v>1403</v>
      </c>
      <c r="G283" s="42" t="s">
        <v>10</v>
      </c>
      <c r="H283" s="45" t="s">
        <v>1364</v>
      </c>
      <c r="I283" s="46">
        <v>2</v>
      </c>
      <c r="J283" s="46" t="s">
        <v>10</v>
      </c>
      <c r="K283" s="46" t="s">
        <v>302</v>
      </c>
      <c r="L283" s="45" t="str" cm="1">
        <f t="array" ref="L283">_xlfn.IFS(H283=Kontrakter!$B$3,Kontrakter!$C$3,H283=Kontrakter!$B$2,Kontrakter!$C$2,H283=Kontrakter!$B$4,Kontrakter!$C$4,H283=Kontrakter!$B$5,Kontrakter!$C$5,H283=Kontrakter!$B$6,Kontrakter!$C$6,H283=Kontrakter!$B$7,Kontrakter!$C$7,H283=Kontrakter!$B$8,Kontrakter!$C$8,H283=Kontrakter!$B$9,Kontrakter!$C$9,H283=Kontrakter!$B$10,Kontrakter!$C$10,H283=Kontrakter!$B$11,Kontrakter!$C$11)</f>
        <v>Omexom Elsikkerhet AS</v>
      </c>
      <c r="M283" s="45" cm="1">
        <f t="array" ref="M283">_xlfn.IFS(L283=Kontrakter!$C$3,Kontrakter!$D$3,L283=Kontrakter!$C$2,Kontrakter!$D$2,L283=Kontrakter!$C$4,Kontrakter!$D$4,L283=Kontrakter!$C$5,Kontrakter!$D$5,L283=Kontrakter!$C$6,Kontrakter!$D$6,L283=Kontrakter!$C$7,Kontrakter!$D$7,L283=Kontrakter!$C$8,Kontrakter!$D$8,L283=Kontrakter!$C$9,Kontrakter!$D$9,L283=Kontrakter!$C$10,Kontrakter!$D$10,L283=Kontrakter!$C$11,Kontrakter!$D$11)</f>
        <v>23128800</v>
      </c>
      <c r="N283" s="47" t="str" cm="1">
        <f t="array" ref="N283">_xlfn.IFS(L283=Kontrakter!$C$3,Kontrakter!$E$3,L283=Kontrakter!$C$2,Kontrakter!$E$2,L283=Kontrakter!$C$4,Kontrakter!$E$4,L283=Kontrakter!$C$5,Kontrakter!$E$5,L283=Kontrakter!$C$6,Kontrakter!$E$6,L283=Kontrakter!$C$7,Kontrakter!$E$7,L283=Kontrakter!$C$8,Kontrakter!$E$8,L283=Kontrakter!$C$9,Kontrakter!$E$9,L283=Kontrakter!$C$10,Kontrakter!$E$10,L283=Kontrakter!$C$11,Kontrakter!$E$11)</f>
        <v>tilsyn@elvia.no</v>
      </c>
    </row>
    <row r="284" spans="1:14" s="42" customFormat="1" x14ac:dyDescent="0.3">
      <c r="A284" s="43">
        <v>550</v>
      </c>
      <c r="B284" s="42" t="s">
        <v>10</v>
      </c>
      <c r="C284" s="42" t="s">
        <v>313</v>
      </c>
      <c r="D284" s="42" t="s">
        <v>16</v>
      </c>
      <c r="E284" s="42" t="s">
        <v>98</v>
      </c>
      <c r="F284" s="44" t="s">
        <v>1403</v>
      </c>
      <c r="G284" s="42" t="s">
        <v>10</v>
      </c>
      <c r="H284" s="45" t="s">
        <v>1364</v>
      </c>
      <c r="I284" s="46">
        <v>2</v>
      </c>
      <c r="J284" s="46" t="s">
        <v>10</v>
      </c>
      <c r="K284" s="46" t="s">
        <v>98</v>
      </c>
      <c r="L284" s="45" t="str" cm="1">
        <f t="array" ref="L284">_xlfn.IFS(H284=Kontrakter!$B$3,Kontrakter!$C$3,H284=Kontrakter!$B$2,Kontrakter!$C$2,H284=Kontrakter!$B$4,Kontrakter!$C$4,H284=Kontrakter!$B$5,Kontrakter!$C$5,H284=Kontrakter!$B$6,Kontrakter!$C$6,H284=Kontrakter!$B$7,Kontrakter!$C$7,H284=Kontrakter!$B$8,Kontrakter!$C$8,H284=Kontrakter!$B$9,Kontrakter!$C$9,H284=Kontrakter!$B$10,Kontrakter!$C$10,H284=Kontrakter!$B$11,Kontrakter!$C$11)</f>
        <v>Omexom Elsikkerhet AS</v>
      </c>
      <c r="M284" s="45" cm="1">
        <f t="array" ref="M284">_xlfn.IFS(L284=Kontrakter!$C$3,Kontrakter!$D$3,L284=Kontrakter!$C$2,Kontrakter!$D$2,L284=Kontrakter!$C$4,Kontrakter!$D$4,L284=Kontrakter!$C$5,Kontrakter!$D$5,L284=Kontrakter!$C$6,Kontrakter!$D$6,L284=Kontrakter!$C$7,Kontrakter!$D$7,L284=Kontrakter!$C$8,Kontrakter!$D$8,L284=Kontrakter!$C$9,Kontrakter!$D$9,L284=Kontrakter!$C$10,Kontrakter!$D$10,L284=Kontrakter!$C$11,Kontrakter!$D$11)</f>
        <v>23128800</v>
      </c>
      <c r="N284" s="47" t="str" cm="1">
        <f t="array" ref="N284">_xlfn.IFS(L284=Kontrakter!$C$3,Kontrakter!$E$3,L284=Kontrakter!$C$2,Kontrakter!$E$2,L284=Kontrakter!$C$4,Kontrakter!$E$4,L284=Kontrakter!$C$5,Kontrakter!$E$5,L284=Kontrakter!$C$6,Kontrakter!$E$6,L284=Kontrakter!$C$7,Kontrakter!$E$7,L284=Kontrakter!$C$8,Kontrakter!$E$8,L284=Kontrakter!$C$9,Kontrakter!$E$9,L284=Kontrakter!$C$10,Kontrakter!$E$10,L284=Kontrakter!$C$11,Kontrakter!$E$11)</f>
        <v>tilsyn@elvia.no</v>
      </c>
    </row>
    <row r="285" spans="1:14" s="42" customFormat="1" x14ac:dyDescent="0.3">
      <c r="A285" s="43">
        <v>551</v>
      </c>
      <c r="B285" s="42" t="s">
        <v>10</v>
      </c>
      <c r="C285" s="42" t="s">
        <v>314</v>
      </c>
      <c r="D285" s="42" t="s">
        <v>16</v>
      </c>
      <c r="E285" s="42" t="s">
        <v>98</v>
      </c>
      <c r="F285" s="44" t="s">
        <v>1403</v>
      </c>
      <c r="G285" s="42" t="s">
        <v>10</v>
      </c>
      <c r="H285" s="45" t="s">
        <v>1364</v>
      </c>
      <c r="I285" s="46">
        <v>2</v>
      </c>
      <c r="J285" s="46" t="s">
        <v>10</v>
      </c>
      <c r="K285" s="46" t="s">
        <v>98</v>
      </c>
      <c r="L285" s="45" t="str" cm="1">
        <f t="array" ref="L285">_xlfn.IFS(H285=Kontrakter!$B$3,Kontrakter!$C$3,H285=Kontrakter!$B$2,Kontrakter!$C$2,H285=Kontrakter!$B$4,Kontrakter!$C$4,H285=Kontrakter!$B$5,Kontrakter!$C$5,H285=Kontrakter!$B$6,Kontrakter!$C$6,H285=Kontrakter!$B$7,Kontrakter!$C$7,H285=Kontrakter!$B$8,Kontrakter!$C$8,H285=Kontrakter!$B$9,Kontrakter!$C$9,H285=Kontrakter!$B$10,Kontrakter!$C$10,H285=Kontrakter!$B$11,Kontrakter!$C$11)</f>
        <v>Omexom Elsikkerhet AS</v>
      </c>
      <c r="M285" s="45" cm="1">
        <f t="array" ref="M285">_xlfn.IFS(L285=Kontrakter!$C$3,Kontrakter!$D$3,L285=Kontrakter!$C$2,Kontrakter!$D$2,L285=Kontrakter!$C$4,Kontrakter!$D$4,L285=Kontrakter!$C$5,Kontrakter!$D$5,L285=Kontrakter!$C$6,Kontrakter!$D$6,L285=Kontrakter!$C$7,Kontrakter!$D$7,L285=Kontrakter!$C$8,Kontrakter!$D$8,L285=Kontrakter!$C$9,Kontrakter!$D$9,L285=Kontrakter!$C$10,Kontrakter!$D$10,L285=Kontrakter!$C$11,Kontrakter!$D$11)</f>
        <v>23128800</v>
      </c>
      <c r="N285" s="47" t="str" cm="1">
        <f t="array" ref="N285">_xlfn.IFS(L285=Kontrakter!$C$3,Kontrakter!$E$3,L285=Kontrakter!$C$2,Kontrakter!$E$2,L285=Kontrakter!$C$4,Kontrakter!$E$4,L285=Kontrakter!$C$5,Kontrakter!$E$5,L285=Kontrakter!$C$6,Kontrakter!$E$6,L285=Kontrakter!$C$7,Kontrakter!$E$7,L285=Kontrakter!$C$8,Kontrakter!$E$8,L285=Kontrakter!$C$9,Kontrakter!$E$9,L285=Kontrakter!$C$10,Kontrakter!$E$10,L285=Kontrakter!$C$11,Kontrakter!$E$11)</f>
        <v>tilsyn@elvia.no</v>
      </c>
    </row>
    <row r="286" spans="1:14" s="42" customFormat="1" x14ac:dyDescent="0.3">
      <c r="A286" s="43">
        <v>552</v>
      </c>
      <c r="B286" s="42" t="s">
        <v>10</v>
      </c>
      <c r="C286" s="42" t="s">
        <v>315</v>
      </c>
      <c r="D286" s="42" t="s">
        <v>16</v>
      </c>
      <c r="E286" s="42" t="s">
        <v>98</v>
      </c>
      <c r="F286" s="44" t="s">
        <v>1403</v>
      </c>
      <c r="G286" s="42" t="s">
        <v>10</v>
      </c>
      <c r="H286" s="45" t="s">
        <v>1364</v>
      </c>
      <c r="I286" s="46">
        <v>2</v>
      </c>
      <c r="J286" s="46" t="s">
        <v>10</v>
      </c>
      <c r="K286" s="46" t="s">
        <v>98</v>
      </c>
      <c r="L286" s="45" t="str" cm="1">
        <f t="array" ref="L286">_xlfn.IFS(H286=Kontrakter!$B$3,Kontrakter!$C$3,H286=Kontrakter!$B$2,Kontrakter!$C$2,H286=Kontrakter!$B$4,Kontrakter!$C$4,H286=Kontrakter!$B$5,Kontrakter!$C$5,H286=Kontrakter!$B$6,Kontrakter!$C$6,H286=Kontrakter!$B$7,Kontrakter!$C$7,H286=Kontrakter!$B$8,Kontrakter!$C$8,H286=Kontrakter!$B$9,Kontrakter!$C$9,H286=Kontrakter!$B$10,Kontrakter!$C$10,H286=Kontrakter!$B$11,Kontrakter!$C$11)</f>
        <v>Omexom Elsikkerhet AS</v>
      </c>
      <c r="M286" s="45" cm="1">
        <f t="array" ref="M286">_xlfn.IFS(L286=Kontrakter!$C$3,Kontrakter!$D$3,L286=Kontrakter!$C$2,Kontrakter!$D$2,L286=Kontrakter!$C$4,Kontrakter!$D$4,L286=Kontrakter!$C$5,Kontrakter!$D$5,L286=Kontrakter!$C$6,Kontrakter!$D$6,L286=Kontrakter!$C$7,Kontrakter!$D$7,L286=Kontrakter!$C$8,Kontrakter!$D$8,L286=Kontrakter!$C$9,Kontrakter!$D$9,L286=Kontrakter!$C$10,Kontrakter!$D$10,L286=Kontrakter!$C$11,Kontrakter!$D$11)</f>
        <v>23128800</v>
      </c>
      <c r="N286" s="47" t="str" cm="1">
        <f t="array" ref="N286">_xlfn.IFS(L286=Kontrakter!$C$3,Kontrakter!$E$3,L286=Kontrakter!$C$2,Kontrakter!$E$2,L286=Kontrakter!$C$4,Kontrakter!$E$4,L286=Kontrakter!$C$5,Kontrakter!$E$5,L286=Kontrakter!$C$6,Kontrakter!$E$6,L286=Kontrakter!$C$7,Kontrakter!$E$7,L286=Kontrakter!$C$8,Kontrakter!$E$8,L286=Kontrakter!$C$9,Kontrakter!$E$9,L286=Kontrakter!$C$10,Kontrakter!$E$10,L286=Kontrakter!$C$11,Kontrakter!$E$11)</f>
        <v>tilsyn@elvia.no</v>
      </c>
    </row>
    <row r="287" spans="1:14" s="42" customFormat="1" x14ac:dyDescent="0.3">
      <c r="A287" s="43">
        <v>553</v>
      </c>
      <c r="B287" s="42" t="s">
        <v>10</v>
      </c>
      <c r="C287" s="42" t="s">
        <v>316</v>
      </c>
      <c r="D287" s="42" t="s">
        <v>16</v>
      </c>
      <c r="E287" s="42" t="s">
        <v>98</v>
      </c>
      <c r="F287" s="44" t="s">
        <v>1403</v>
      </c>
      <c r="G287" s="42" t="s">
        <v>10</v>
      </c>
      <c r="H287" s="45" t="s">
        <v>1364</v>
      </c>
      <c r="I287" s="46">
        <v>2</v>
      </c>
      <c r="J287" s="46" t="s">
        <v>10</v>
      </c>
      <c r="K287" s="46" t="s">
        <v>98</v>
      </c>
      <c r="L287" s="45" t="str" cm="1">
        <f t="array" ref="L287">_xlfn.IFS(H287=Kontrakter!$B$3,Kontrakter!$C$3,H287=Kontrakter!$B$2,Kontrakter!$C$2,H287=Kontrakter!$B$4,Kontrakter!$C$4,H287=Kontrakter!$B$5,Kontrakter!$C$5,H287=Kontrakter!$B$6,Kontrakter!$C$6,H287=Kontrakter!$B$7,Kontrakter!$C$7,H287=Kontrakter!$B$8,Kontrakter!$C$8,H287=Kontrakter!$B$9,Kontrakter!$C$9,H287=Kontrakter!$B$10,Kontrakter!$C$10,H287=Kontrakter!$B$11,Kontrakter!$C$11)</f>
        <v>Omexom Elsikkerhet AS</v>
      </c>
      <c r="M287" s="45" cm="1">
        <f t="array" ref="M287">_xlfn.IFS(L287=Kontrakter!$C$3,Kontrakter!$D$3,L287=Kontrakter!$C$2,Kontrakter!$D$2,L287=Kontrakter!$C$4,Kontrakter!$D$4,L287=Kontrakter!$C$5,Kontrakter!$D$5,L287=Kontrakter!$C$6,Kontrakter!$D$6,L287=Kontrakter!$C$7,Kontrakter!$D$7,L287=Kontrakter!$C$8,Kontrakter!$D$8,L287=Kontrakter!$C$9,Kontrakter!$D$9,L287=Kontrakter!$C$10,Kontrakter!$D$10,L287=Kontrakter!$C$11,Kontrakter!$D$11)</f>
        <v>23128800</v>
      </c>
      <c r="N287" s="47" t="str" cm="1">
        <f t="array" ref="N287">_xlfn.IFS(L287=Kontrakter!$C$3,Kontrakter!$E$3,L287=Kontrakter!$C$2,Kontrakter!$E$2,L287=Kontrakter!$C$4,Kontrakter!$E$4,L287=Kontrakter!$C$5,Kontrakter!$E$5,L287=Kontrakter!$C$6,Kontrakter!$E$6,L287=Kontrakter!$C$7,Kontrakter!$E$7,L287=Kontrakter!$C$8,Kontrakter!$E$8,L287=Kontrakter!$C$9,Kontrakter!$E$9,L287=Kontrakter!$C$10,Kontrakter!$E$10,L287=Kontrakter!$C$11,Kontrakter!$E$11)</f>
        <v>tilsyn@elvia.no</v>
      </c>
    </row>
    <row r="288" spans="1:14" s="42" customFormat="1" x14ac:dyDescent="0.3">
      <c r="A288" s="43">
        <v>554</v>
      </c>
      <c r="B288" s="42" t="s">
        <v>10</v>
      </c>
      <c r="C288" s="42" t="s">
        <v>317</v>
      </c>
      <c r="D288" s="42" t="s">
        <v>16</v>
      </c>
      <c r="E288" s="42" t="s">
        <v>98</v>
      </c>
      <c r="F288" s="44" t="s">
        <v>1403</v>
      </c>
      <c r="G288" s="42" t="s">
        <v>10</v>
      </c>
      <c r="H288" s="45" t="s">
        <v>1364</v>
      </c>
      <c r="I288" s="46">
        <v>2</v>
      </c>
      <c r="J288" s="46" t="s">
        <v>10</v>
      </c>
      <c r="K288" s="46" t="s">
        <v>98</v>
      </c>
      <c r="L288" s="45" t="str" cm="1">
        <f t="array" ref="L288">_xlfn.IFS(H288=Kontrakter!$B$3,Kontrakter!$C$3,H288=Kontrakter!$B$2,Kontrakter!$C$2,H288=Kontrakter!$B$4,Kontrakter!$C$4,H288=Kontrakter!$B$5,Kontrakter!$C$5,H288=Kontrakter!$B$6,Kontrakter!$C$6,H288=Kontrakter!$B$7,Kontrakter!$C$7,H288=Kontrakter!$B$8,Kontrakter!$C$8,H288=Kontrakter!$B$9,Kontrakter!$C$9,H288=Kontrakter!$B$10,Kontrakter!$C$10,H288=Kontrakter!$B$11,Kontrakter!$C$11)</f>
        <v>Omexom Elsikkerhet AS</v>
      </c>
      <c r="M288" s="45" cm="1">
        <f t="array" ref="M288">_xlfn.IFS(L288=Kontrakter!$C$3,Kontrakter!$D$3,L288=Kontrakter!$C$2,Kontrakter!$D$2,L288=Kontrakter!$C$4,Kontrakter!$D$4,L288=Kontrakter!$C$5,Kontrakter!$D$5,L288=Kontrakter!$C$6,Kontrakter!$D$6,L288=Kontrakter!$C$7,Kontrakter!$D$7,L288=Kontrakter!$C$8,Kontrakter!$D$8,L288=Kontrakter!$C$9,Kontrakter!$D$9,L288=Kontrakter!$C$10,Kontrakter!$D$10,L288=Kontrakter!$C$11,Kontrakter!$D$11)</f>
        <v>23128800</v>
      </c>
      <c r="N288" s="47" t="str" cm="1">
        <f t="array" ref="N288">_xlfn.IFS(L288=Kontrakter!$C$3,Kontrakter!$E$3,L288=Kontrakter!$C$2,Kontrakter!$E$2,L288=Kontrakter!$C$4,Kontrakter!$E$4,L288=Kontrakter!$C$5,Kontrakter!$E$5,L288=Kontrakter!$C$6,Kontrakter!$E$6,L288=Kontrakter!$C$7,Kontrakter!$E$7,L288=Kontrakter!$C$8,Kontrakter!$E$8,L288=Kontrakter!$C$9,Kontrakter!$E$9,L288=Kontrakter!$C$10,Kontrakter!$E$10,L288=Kontrakter!$C$11,Kontrakter!$E$11)</f>
        <v>tilsyn@elvia.no</v>
      </c>
    </row>
    <row r="289" spans="1:14" s="42" customFormat="1" x14ac:dyDescent="0.3">
      <c r="A289" s="43">
        <v>555</v>
      </c>
      <c r="B289" s="42" t="s">
        <v>10</v>
      </c>
      <c r="C289" s="42" t="s">
        <v>318</v>
      </c>
      <c r="D289" s="42" t="s">
        <v>16</v>
      </c>
      <c r="E289" s="42" t="s">
        <v>30</v>
      </c>
      <c r="F289" s="44" t="s">
        <v>1403</v>
      </c>
      <c r="G289" s="42" t="s">
        <v>10</v>
      </c>
      <c r="H289" s="45" t="s">
        <v>1364</v>
      </c>
      <c r="I289" s="46">
        <v>2</v>
      </c>
      <c r="J289" s="46" t="s">
        <v>10</v>
      </c>
      <c r="K289" s="46" t="s">
        <v>30</v>
      </c>
      <c r="L289" s="45" t="str" cm="1">
        <f t="array" ref="L289">_xlfn.IFS(H289=Kontrakter!$B$3,Kontrakter!$C$3,H289=Kontrakter!$B$2,Kontrakter!$C$2,H289=Kontrakter!$B$4,Kontrakter!$C$4,H289=Kontrakter!$B$5,Kontrakter!$C$5,H289=Kontrakter!$B$6,Kontrakter!$C$6,H289=Kontrakter!$B$7,Kontrakter!$C$7,H289=Kontrakter!$B$8,Kontrakter!$C$8,H289=Kontrakter!$B$9,Kontrakter!$C$9,H289=Kontrakter!$B$10,Kontrakter!$C$10,H289=Kontrakter!$B$11,Kontrakter!$C$11)</f>
        <v>Omexom Elsikkerhet AS</v>
      </c>
      <c r="M289" s="45" cm="1">
        <f t="array" ref="M289">_xlfn.IFS(L289=Kontrakter!$C$3,Kontrakter!$D$3,L289=Kontrakter!$C$2,Kontrakter!$D$2,L289=Kontrakter!$C$4,Kontrakter!$D$4,L289=Kontrakter!$C$5,Kontrakter!$D$5,L289=Kontrakter!$C$6,Kontrakter!$D$6,L289=Kontrakter!$C$7,Kontrakter!$D$7,L289=Kontrakter!$C$8,Kontrakter!$D$8,L289=Kontrakter!$C$9,Kontrakter!$D$9,L289=Kontrakter!$C$10,Kontrakter!$D$10,L289=Kontrakter!$C$11,Kontrakter!$D$11)</f>
        <v>23128800</v>
      </c>
      <c r="N289" s="47" t="str" cm="1">
        <f t="array" ref="N289">_xlfn.IFS(L289=Kontrakter!$C$3,Kontrakter!$E$3,L289=Kontrakter!$C$2,Kontrakter!$E$2,L289=Kontrakter!$C$4,Kontrakter!$E$4,L289=Kontrakter!$C$5,Kontrakter!$E$5,L289=Kontrakter!$C$6,Kontrakter!$E$6,L289=Kontrakter!$C$7,Kontrakter!$E$7,L289=Kontrakter!$C$8,Kontrakter!$E$8,L289=Kontrakter!$C$9,Kontrakter!$E$9,L289=Kontrakter!$C$10,Kontrakter!$E$10,L289=Kontrakter!$C$11,Kontrakter!$E$11)</f>
        <v>tilsyn@elvia.no</v>
      </c>
    </row>
    <row r="290" spans="1:14" s="42" customFormat="1" x14ac:dyDescent="0.3">
      <c r="A290" s="43">
        <v>556</v>
      </c>
      <c r="B290" s="42" t="s">
        <v>10</v>
      </c>
      <c r="C290" s="42" t="s">
        <v>319</v>
      </c>
      <c r="D290" s="42" t="s">
        <v>16</v>
      </c>
      <c r="E290" s="42" t="s">
        <v>98</v>
      </c>
      <c r="F290" s="44" t="s">
        <v>1403</v>
      </c>
      <c r="G290" s="42" t="s">
        <v>10</v>
      </c>
      <c r="H290" s="45" t="s">
        <v>1364</v>
      </c>
      <c r="I290" s="46">
        <v>2</v>
      </c>
      <c r="J290" s="46" t="s">
        <v>10</v>
      </c>
      <c r="K290" s="46" t="s">
        <v>98</v>
      </c>
      <c r="L290" s="45" t="str" cm="1">
        <f t="array" ref="L290">_xlfn.IFS(H290=Kontrakter!$B$3,Kontrakter!$C$3,H290=Kontrakter!$B$2,Kontrakter!$C$2,H290=Kontrakter!$B$4,Kontrakter!$C$4,H290=Kontrakter!$B$5,Kontrakter!$C$5,H290=Kontrakter!$B$6,Kontrakter!$C$6,H290=Kontrakter!$B$7,Kontrakter!$C$7,H290=Kontrakter!$B$8,Kontrakter!$C$8,H290=Kontrakter!$B$9,Kontrakter!$C$9,H290=Kontrakter!$B$10,Kontrakter!$C$10,H290=Kontrakter!$B$11,Kontrakter!$C$11)</f>
        <v>Omexom Elsikkerhet AS</v>
      </c>
      <c r="M290" s="45" cm="1">
        <f t="array" ref="M290">_xlfn.IFS(L290=Kontrakter!$C$3,Kontrakter!$D$3,L290=Kontrakter!$C$2,Kontrakter!$D$2,L290=Kontrakter!$C$4,Kontrakter!$D$4,L290=Kontrakter!$C$5,Kontrakter!$D$5,L290=Kontrakter!$C$6,Kontrakter!$D$6,L290=Kontrakter!$C$7,Kontrakter!$D$7,L290=Kontrakter!$C$8,Kontrakter!$D$8,L290=Kontrakter!$C$9,Kontrakter!$D$9,L290=Kontrakter!$C$10,Kontrakter!$D$10,L290=Kontrakter!$C$11,Kontrakter!$D$11)</f>
        <v>23128800</v>
      </c>
      <c r="N290" s="47" t="str" cm="1">
        <f t="array" ref="N290">_xlfn.IFS(L290=Kontrakter!$C$3,Kontrakter!$E$3,L290=Kontrakter!$C$2,Kontrakter!$E$2,L290=Kontrakter!$C$4,Kontrakter!$E$4,L290=Kontrakter!$C$5,Kontrakter!$E$5,L290=Kontrakter!$C$6,Kontrakter!$E$6,L290=Kontrakter!$C$7,Kontrakter!$E$7,L290=Kontrakter!$C$8,Kontrakter!$E$8,L290=Kontrakter!$C$9,Kontrakter!$E$9,L290=Kontrakter!$C$10,Kontrakter!$E$10,L290=Kontrakter!$C$11,Kontrakter!$E$11)</f>
        <v>tilsyn@elvia.no</v>
      </c>
    </row>
    <row r="291" spans="1:14" s="42" customFormat="1" x14ac:dyDescent="0.3">
      <c r="A291" s="43">
        <v>557</v>
      </c>
      <c r="B291" s="42" t="s">
        <v>10</v>
      </c>
      <c r="C291" s="42" t="s">
        <v>320</v>
      </c>
      <c r="D291" s="42" t="s">
        <v>16</v>
      </c>
      <c r="E291" s="42" t="s">
        <v>98</v>
      </c>
      <c r="F291" s="44" t="s">
        <v>1403</v>
      </c>
      <c r="G291" s="42" t="s">
        <v>10</v>
      </c>
      <c r="H291" s="45" t="s">
        <v>1364</v>
      </c>
      <c r="I291" s="46">
        <v>2</v>
      </c>
      <c r="J291" s="46" t="s">
        <v>10</v>
      </c>
      <c r="K291" s="46" t="s">
        <v>98</v>
      </c>
      <c r="L291" s="45" t="str" cm="1">
        <f t="array" ref="L291">_xlfn.IFS(H291=Kontrakter!$B$3,Kontrakter!$C$3,H291=Kontrakter!$B$2,Kontrakter!$C$2,H291=Kontrakter!$B$4,Kontrakter!$C$4,H291=Kontrakter!$B$5,Kontrakter!$C$5,H291=Kontrakter!$B$6,Kontrakter!$C$6,H291=Kontrakter!$B$7,Kontrakter!$C$7,H291=Kontrakter!$B$8,Kontrakter!$C$8,H291=Kontrakter!$B$9,Kontrakter!$C$9,H291=Kontrakter!$B$10,Kontrakter!$C$10,H291=Kontrakter!$B$11,Kontrakter!$C$11)</f>
        <v>Omexom Elsikkerhet AS</v>
      </c>
      <c r="M291" s="45" cm="1">
        <f t="array" ref="M291">_xlfn.IFS(L291=Kontrakter!$C$3,Kontrakter!$D$3,L291=Kontrakter!$C$2,Kontrakter!$D$2,L291=Kontrakter!$C$4,Kontrakter!$D$4,L291=Kontrakter!$C$5,Kontrakter!$D$5,L291=Kontrakter!$C$6,Kontrakter!$D$6,L291=Kontrakter!$C$7,Kontrakter!$D$7,L291=Kontrakter!$C$8,Kontrakter!$D$8,L291=Kontrakter!$C$9,Kontrakter!$D$9,L291=Kontrakter!$C$10,Kontrakter!$D$10,L291=Kontrakter!$C$11,Kontrakter!$D$11)</f>
        <v>23128800</v>
      </c>
      <c r="N291" s="47" t="str" cm="1">
        <f t="array" ref="N291">_xlfn.IFS(L291=Kontrakter!$C$3,Kontrakter!$E$3,L291=Kontrakter!$C$2,Kontrakter!$E$2,L291=Kontrakter!$C$4,Kontrakter!$E$4,L291=Kontrakter!$C$5,Kontrakter!$E$5,L291=Kontrakter!$C$6,Kontrakter!$E$6,L291=Kontrakter!$C$7,Kontrakter!$E$7,L291=Kontrakter!$C$8,Kontrakter!$E$8,L291=Kontrakter!$C$9,Kontrakter!$E$9,L291=Kontrakter!$C$10,Kontrakter!$E$10,L291=Kontrakter!$C$11,Kontrakter!$E$11)</f>
        <v>tilsyn@elvia.no</v>
      </c>
    </row>
    <row r="292" spans="1:14" s="42" customFormat="1" x14ac:dyDescent="0.3">
      <c r="A292" s="43">
        <v>558</v>
      </c>
      <c r="B292" s="42" t="s">
        <v>10</v>
      </c>
      <c r="C292" s="42" t="s">
        <v>321</v>
      </c>
      <c r="D292" s="42" t="s">
        <v>16</v>
      </c>
      <c r="E292" s="42" t="s">
        <v>98</v>
      </c>
      <c r="F292" s="44" t="s">
        <v>1403</v>
      </c>
      <c r="G292" s="42" t="s">
        <v>10</v>
      </c>
      <c r="H292" s="45" t="s">
        <v>1364</v>
      </c>
      <c r="I292" s="46">
        <v>2</v>
      </c>
      <c r="J292" s="46" t="s">
        <v>10</v>
      </c>
      <c r="K292" s="46" t="s">
        <v>98</v>
      </c>
      <c r="L292" s="45" t="str" cm="1">
        <f t="array" ref="L292">_xlfn.IFS(H292=Kontrakter!$B$3,Kontrakter!$C$3,H292=Kontrakter!$B$2,Kontrakter!$C$2,H292=Kontrakter!$B$4,Kontrakter!$C$4,H292=Kontrakter!$B$5,Kontrakter!$C$5,H292=Kontrakter!$B$6,Kontrakter!$C$6,H292=Kontrakter!$B$7,Kontrakter!$C$7,H292=Kontrakter!$B$8,Kontrakter!$C$8,H292=Kontrakter!$B$9,Kontrakter!$C$9,H292=Kontrakter!$B$10,Kontrakter!$C$10,H292=Kontrakter!$B$11,Kontrakter!$C$11)</f>
        <v>Omexom Elsikkerhet AS</v>
      </c>
      <c r="M292" s="45" cm="1">
        <f t="array" ref="M292">_xlfn.IFS(L292=Kontrakter!$C$3,Kontrakter!$D$3,L292=Kontrakter!$C$2,Kontrakter!$D$2,L292=Kontrakter!$C$4,Kontrakter!$D$4,L292=Kontrakter!$C$5,Kontrakter!$D$5,L292=Kontrakter!$C$6,Kontrakter!$D$6,L292=Kontrakter!$C$7,Kontrakter!$D$7,L292=Kontrakter!$C$8,Kontrakter!$D$8,L292=Kontrakter!$C$9,Kontrakter!$D$9,L292=Kontrakter!$C$10,Kontrakter!$D$10,L292=Kontrakter!$C$11,Kontrakter!$D$11)</f>
        <v>23128800</v>
      </c>
      <c r="N292" s="47" t="str" cm="1">
        <f t="array" ref="N292">_xlfn.IFS(L292=Kontrakter!$C$3,Kontrakter!$E$3,L292=Kontrakter!$C$2,Kontrakter!$E$2,L292=Kontrakter!$C$4,Kontrakter!$E$4,L292=Kontrakter!$C$5,Kontrakter!$E$5,L292=Kontrakter!$C$6,Kontrakter!$E$6,L292=Kontrakter!$C$7,Kontrakter!$E$7,L292=Kontrakter!$C$8,Kontrakter!$E$8,L292=Kontrakter!$C$9,Kontrakter!$E$9,L292=Kontrakter!$C$10,Kontrakter!$E$10,L292=Kontrakter!$C$11,Kontrakter!$E$11)</f>
        <v>tilsyn@elvia.no</v>
      </c>
    </row>
    <row r="293" spans="1:14" s="42" customFormat="1" x14ac:dyDescent="0.3">
      <c r="A293" s="43">
        <v>559</v>
      </c>
      <c r="B293" s="42" t="s">
        <v>10</v>
      </c>
      <c r="C293" s="42" t="s">
        <v>322</v>
      </c>
      <c r="D293" s="42" t="s">
        <v>16</v>
      </c>
      <c r="E293" s="42" t="s">
        <v>98</v>
      </c>
      <c r="F293" s="44" t="s">
        <v>1403</v>
      </c>
      <c r="G293" s="42" t="s">
        <v>10</v>
      </c>
      <c r="H293" s="45" t="s">
        <v>1364</v>
      </c>
      <c r="I293" s="46">
        <v>2</v>
      </c>
      <c r="J293" s="46" t="s">
        <v>10</v>
      </c>
      <c r="K293" s="46" t="s">
        <v>98</v>
      </c>
      <c r="L293" s="45" t="str" cm="1">
        <f t="array" ref="L293">_xlfn.IFS(H293=Kontrakter!$B$3,Kontrakter!$C$3,H293=Kontrakter!$B$2,Kontrakter!$C$2,H293=Kontrakter!$B$4,Kontrakter!$C$4,H293=Kontrakter!$B$5,Kontrakter!$C$5,H293=Kontrakter!$B$6,Kontrakter!$C$6,H293=Kontrakter!$B$7,Kontrakter!$C$7,H293=Kontrakter!$B$8,Kontrakter!$C$8,H293=Kontrakter!$B$9,Kontrakter!$C$9,H293=Kontrakter!$B$10,Kontrakter!$C$10,H293=Kontrakter!$B$11,Kontrakter!$C$11)</f>
        <v>Omexom Elsikkerhet AS</v>
      </c>
      <c r="M293" s="45" cm="1">
        <f t="array" ref="M293">_xlfn.IFS(L293=Kontrakter!$C$3,Kontrakter!$D$3,L293=Kontrakter!$C$2,Kontrakter!$D$2,L293=Kontrakter!$C$4,Kontrakter!$D$4,L293=Kontrakter!$C$5,Kontrakter!$D$5,L293=Kontrakter!$C$6,Kontrakter!$D$6,L293=Kontrakter!$C$7,Kontrakter!$D$7,L293=Kontrakter!$C$8,Kontrakter!$D$8,L293=Kontrakter!$C$9,Kontrakter!$D$9,L293=Kontrakter!$C$10,Kontrakter!$D$10,L293=Kontrakter!$C$11,Kontrakter!$D$11)</f>
        <v>23128800</v>
      </c>
      <c r="N293" s="47" t="str" cm="1">
        <f t="array" ref="N293">_xlfn.IFS(L293=Kontrakter!$C$3,Kontrakter!$E$3,L293=Kontrakter!$C$2,Kontrakter!$E$2,L293=Kontrakter!$C$4,Kontrakter!$E$4,L293=Kontrakter!$C$5,Kontrakter!$E$5,L293=Kontrakter!$C$6,Kontrakter!$E$6,L293=Kontrakter!$C$7,Kontrakter!$E$7,L293=Kontrakter!$C$8,Kontrakter!$E$8,L293=Kontrakter!$C$9,Kontrakter!$E$9,L293=Kontrakter!$C$10,Kontrakter!$E$10,L293=Kontrakter!$C$11,Kontrakter!$E$11)</f>
        <v>tilsyn@elvia.no</v>
      </c>
    </row>
    <row r="294" spans="1:14" s="42" customFormat="1" x14ac:dyDescent="0.3">
      <c r="A294" s="43">
        <v>560</v>
      </c>
      <c r="B294" s="42" t="s">
        <v>10</v>
      </c>
      <c r="C294" s="42" t="s">
        <v>323</v>
      </c>
      <c r="D294" s="42" t="s">
        <v>16</v>
      </c>
      <c r="E294" s="42" t="s">
        <v>98</v>
      </c>
      <c r="F294" s="44" t="s">
        <v>1403</v>
      </c>
      <c r="G294" s="42" t="s">
        <v>10</v>
      </c>
      <c r="H294" s="45" t="s">
        <v>1364</v>
      </c>
      <c r="I294" s="46">
        <v>2</v>
      </c>
      <c r="J294" s="46" t="s">
        <v>10</v>
      </c>
      <c r="K294" s="46" t="s">
        <v>98</v>
      </c>
      <c r="L294" s="45" t="str" cm="1">
        <f t="array" ref="L294">_xlfn.IFS(H294=Kontrakter!$B$3,Kontrakter!$C$3,H294=Kontrakter!$B$2,Kontrakter!$C$2,H294=Kontrakter!$B$4,Kontrakter!$C$4,H294=Kontrakter!$B$5,Kontrakter!$C$5,H294=Kontrakter!$B$6,Kontrakter!$C$6,H294=Kontrakter!$B$7,Kontrakter!$C$7,H294=Kontrakter!$B$8,Kontrakter!$C$8,H294=Kontrakter!$B$9,Kontrakter!$C$9,H294=Kontrakter!$B$10,Kontrakter!$C$10,H294=Kontrakter!$B$11,Kontrakter!$C$11)</f>
        <v>Omexom Elsikkerhet AS</v>
      </c>
      <c r="M294" s="45" cm="1">
        <f t="array" ref="M294">_xlfn.IFS(L294=Kontrakter!$C$3,Kontrakter!$D$3,L294=Kontrakter!$C$2,Kontrakter!$D$2,L294=Kontrakter!$C$4,Kontrakter!$D$4,L294=Kontrakter!$C$5,Kontrakter!$D$5,L294=Kontrakter!$C$6,Kontrakter!$D$6,L294=Kontrakter!$C$7,Kontrakter!$D$7,L294=Kontrakter!$C$8,Kontrakter!$D$8,L294=Kontrakter!$C$9,Kontrakter!$D$9,L294=Kontrakter!$C$10,Kontrakter!$D$10,L294=Kontrakter!$C$11,Kontrakter!$D$11)</f>
        <v>23128800</v>
      </c>
      <c r="N294" s="47" t="str" cm="1">
        <f t="array" ref="N294">_xlfn.IFS(L294=Kontrakter!$C$3,Kontrakter!$E$3,L294=Kontrakter!$C$2,Kontrakter!$E$2,L294=Kontrakter!$C$4,Kontrakter!$E$4,L294=Kontrakter!$C$5,Kontrakter!$E$5,L294=Kontrakter!$C$6,Kontrakter!$E$6,L294=Kontrakter!$C$7,Kontrakter!$E$7,L294=Kontrakter!$C$8,Kontrakter!$E$8,L294=Kontrakter!$C$9,Kontrakter!$E$9,L294=Kontrakter!$C$10,Kontrakter!$E$10,L294=Kontrakter!$C$11,Kontrakter!$E$11)</f>
        <v>tilsyn@elvia.no</v>
      </c>
    </row>
    <row r="295" spans="1:14" s="42" customFormat="1" x14ac:dyDescent="0.3">
      <c r="A295" s="43">
        <v>561</v>
      </c>
      <c r="B295" s="42" t="s">
        <v>10</v>
      </c>
      <c r="C295" s="42" t="s">
        <v>324</v>
      </c>
      <c r="D295" s="42" t="s">
        <v>16</v>
      </c>
      <c r="E295" s="42" t="s">
        <v>67</v>
      </c>
      <c r="F295" s="44" t="s">
        <v>1403</v>
      </c>
      <c r="G295" s="42" t="s">
        <v>10</v>
      </c>
      <c r="H295" s="45" t="s">
        <v>1367</v>
      </c>
      <c r="I295" s="46">
        <v>3</v>
      </c>
      <c r="J295" s="46" t="s">
        <v>10</v>
      </c>
      <c r="K295" s="46" t="s">
        <v>67</v>
      </c>
      <c r="L295" s="45" t="str" cm="1">
        <f t="array" ref="L295">_xlfn.IFS(H295=Kontrakter!$B$3,Kontrakter!$C$3,H295=Kontrakter!$B$2,Kontrakter!$C$2,H295=Kontrakter!$B$4,Kontrakter!$C$4,H295=Kontrakter!$B$5,Kontrakter!$C$5,H295=Kontrakter!$B$6,Kontrakter!$C$6,H295=Kontrakter!$B$7,Kontrakter!$C$7,H295=Kontrakter!$B$8,Kontrakter!$C$8,H295=Kontrakter!$B$9,Kontrakter!$C$9,H295=Kontrakter!$B$10,Kontrakter!$C$10,H295=Kontrakter!$B$11,Kontrakter!$C$11)</f>
        <v>Omexom Elsikkerhet AS</v>
      </c>
      <c r="M295" s="45" cm="1">
        <f t="array" ref="M295">_xlfn.IFS(L295=Kontrakter!$C$3,Kontrakter!$D$3,L295=Kontrakter!$C$2,Kontrakter!$D$2,L295=Kontrakter!$C$4,Kontrakter!$D$4,L295=Kontrakter!$C$5,Kontrakter!$D$5,L295=Kontrakter!$C$6,Kontrakter!$D$6,L295=Kontrakter!$C$7,Kontrakter!$D$7,L295=Kontrakter!$C$8,Kontrakter!$D$8,L295=Kontrakter!$C$9,Kontrakter!$D$9,L295=Kontrakter!$C$10,Kontrakter!$D$10,L295=Kontrakter!$C$11,Kontrakter!$D$11)</f>
        <v>23128800</v>
      </c>
      <c r="N295" s="47" t="str" cm="1">
        <f t="array" ref="N295">_xlfn.IFS(L295=Kontrakter!$C$3,Kontrakter!$E$3,L295=Kontrakter!$C$2,Kontrakter!$E$2,L295=Kontrakter!$C$4,Kontrakter!$E$4,L295=Kontrakter!$C$5,Kontrakter!$E$5,L295=Kontrakter!$C$6,Kontrakter!$E$6,L295=Kontrakter!$C$7,Kontrakter!$E$7,L295=Kontrakter!$C$8,Kontrakter!$E$8,L295=Kontrakter!$C$9,Kontrakter!$E$9,L295=Kontrakter!$C$10,Kontrakter!$E$10,L295=Kontrakter!$C$11,Kontrakter!$E$11)</f>
        <v>tilsyn@elvia.no</v>
      </c>
    </row>
    <row r="296" spans="1:14" s="42" customFormat="1" x14ac:dyDescent="0.3">
      <c r="A296" s="43">
        <v>562</v>
      </c>
      <c r="B296" s="42" t="s">
        <v>10</v>
      </c>
      <c r="C296" s="42" t="s">
        <v>325</v>
      </c>
      <c r="D296" s="42" t="s">
        <v>16</v>
      </c>
      <c r="E296" s="42" t="s">
        <v>98</v>
      </c>
      <c r="F296" s="44" t="s">
        <v>1403</v>
      </c>
      <c r="G296" s="42" t="s">
        <v>10</v>
      </c>
      <c r="H296" s="45" t="s">
        <v>1364</v>
      </c>
      <c r="I296" s="46">
        <v>2</v>
      </c>
      <c r="J296" s="46" t="s">
        <v>10</v>
      </c>
      <c r="K296" s="46" t="s">
        <v>98</v>
      </c>
      <c r="L296" s="45" t="str" cm="1">
        <f t="array" ref="L296">_xlfn.IFS(H296=Kontrakter!$B$3,Kontrakter!$C$3,H296=Kontrakter!$B$2,Kontrakter!$C$2,H296=Kontrakter!$B$4,Kontrakter!$C$4,H296=Kontrakter!$B$5,Kontrakter!$C$5,H296=Kontrakter!$B$6,Kontrakter!$C$6,H296=Kontrakter!$B$7,Kontrakter!$C$7,H296=Kontrakter!$B$8,Kontrakter!$C$8,H296=Kontrakter!$B$9,Kontrakter!$C$9,H296=Kontrakter!$B$10,Kontrakter!$C$10,H296=Kontrakter!$B$11,Kontrakter!$C$11)</f>
        <v>Omexom Elsikkerhet AS</v>
      </c>
      <c r="M296" s="45" cm="1">
        <f t="array" ref="M296">_xlfn.IFS(L296=Kontrakter!$C$3,Kontrakter!$D$3,L296=Kontrakter!$C$2,Kontrakter!$D$2,L296=Kontrakter!$C$4,Kontrakter!$D$4,L296=Kontrakter!$C$5,Kontrakter!$D$5,L296=Kontrakter!$C$6,Kontrakter!$D$6,L296=Kontrakter!$C$7,Kontrakter!$D$7,L296=Kontrakter!$C$8,Kontrakter!$D$8,L296=Kontrakter!$C$9,Kontrakter!$D$9,L296=Kontrakter!$C$10,Kontrakter!$D$10,L296=Kontrakter!$C$11,Kontrakter!$D$11)</f>
        <v>23128800</v>
      </c>
      <c r="N296" s="47" t="str" cm="1">
        <f t="array" ref="N296">_xlfn.IFS(L296=Kontrakter!$C$3,Kontrakter!$E$3,L296=Kontrakter!$C$2,Kontrakter!$E$2,L296=Kontrakter!$C$4,Kontrakter!$E$4,L296=Kontrakter!$C$5,Kontrakter!$E$5,L296=Kontrakter!$C$6,Kontrakter!$E$6,L296=Kontrakter!$C$7,Kontrakter!$E$7,L296=Kontrakter!$C$8,Kontrakter!$E$8,L296=Kontrakter!$C$9,Kontrakter!$E$9,L296=Kontrakter!$C$10,Kontrakter!$E$10,L296=Kontrakter!$C$11,Kontrakter!$E$11)</f>
        <v>tilsyn@elvia.no</v>
      </c>
    </row>
    <row r="297" spans="1:14" s="42" customFormat="1" x14ac:dyDescent="0.3">
      <c r="A297" s="43">
        <v>563</v>
      </c>
      <c r="B297" s="42" t="s">
        <v>10</v>
      </c>
      <c r="C297" s="42" t="s">
        <v>326</v>
      </c>
      <c r="D297" s="42" t="s">
        <v>16</v>
      </c>
      <c r="E297" s="42" t="s">
        <v>98</v>
      </c>
      <c r="F297" s="44" t="s">
        <v>1403</v>
      </c>
      <c r="G297" s="42" t="s">
        <v>10</v>
      </c>
      <c r="H297" s="45" t="s">
        <v>1364</v>
      </c>
      <c r="I297" s="46">
        <v>2</v>
      </c>
      <c r="J297" s="46" t="s">
        <v>10</v>
      </c>
      <c r="K297" s="46" t="s">
        <v>98</v>
      </c>
      <c r="L297" s="45" t="str" cm="1">
        <f t="array" ref="L297">_xlfn.IFS(H297=Kontrakter!$B$3,Kontrakter!$C$3,H297=Kontrakter!$B$2,Kontrakter!$C$2,H297=Kontrakter!$B$4,Kontrakter!$C$4,H297=Kontrakter!$B$5,Kontrakter!$C$5,H297=Kontrakter!$B$6,Kontrakter!$C$6,H297=Kontrakter!$B$7,Kontrakter!$C$7,H297=Kontrakter!$B$8,Kontrakter!$C$8,H297=Kontrakter!$B$9,Kontrakter!$C$9,H297=Kontrakter!$B$10,Kontrakter!$C$10,H297=Kontrakter!$B$11,Kontrakter!$C$11)</f>
        <v>Omexom Elsikkerhet AS</v>
      </c>
      <c r="M297" s="45" cm="1">
        <f t="array" ref="M297">_xlfn.IFS(L297=Kontrakter!$C$3,Kontrakter!$D$3,L297=Kontrakter!$C$2,Kontrakter!$D$2,L297=Kontrakter!$C$4,Kontrakter!$D$4,L297=Kontrakter!$C$5,Kontrakter!$D$5,L297=Kontrakter!$C$6,Kontrakter!$D$6,L297=Kontrakter!$C$7,Kontrakter!$D$7,L297=Kontrakter!$C$8,Kontrakter!$D$8,L297=Kontrakter!$C$9,Kontrakter!$D$9,L297=Kontrakter!$C$10,Kontrakter!$D$10,L297=Kontrakter!$C$11,Kontrakter!$D$11)</f>
        <v>23128800</v>
      </c>
      <c r="N297" s="47" t="str" cm="1">
        <f t="array" ref="N297">_xlfn.IFS(L297=Kontrakter!$C$3,Kontrakter!$E$3,L297=Kontrakter!$C$2,Kontrakter!$E$2,L297=Kontrakter!$C$4,Kontrakter!$E$4,L297=Kontrakter!$C$5,Kontrakter!$E$5,L297=Kontrakter!$C$6,Kontrakter!$E$6,L297=Kontrakter!$C$7,Kontrakter!$E$7,L297=Kontrakter!$C$8,Kontrakter!$E$8,L297=Kontrakter!$C$9,Kontrakter!$E$9,L297=Kontrakter!$C$10,Kontrakter!$E$10,L297=Kontrakter!$C$11,Kontrakter!$E$11)</f>
        <v>tilsyn@elvia.no</v>
      </c>
    </row>
    <row r="298" spans="1:14" s="42" customFormat="1" x14ac:dyDescent="0.3">
      <c r="A298" s="43">
        <v>564</v>
      </c>
      <c r="B298" s="42" t="s">
        <v>10</v>
      </c>
      <c r="C298" s="42" t="s">
        <v>327</v>
      </c>
      <c r="D298" s="42" t="s">
        <v>16</v>
      </c>
      <c r="E298" s="42" t="s">
        <v>98</v>
      </c>
      <c r="F298" s="44" t="s">
        <v>1403</v>
      </c>
      <c r="G298" s="42" t="s">
        <v>10</v>
      </c>
      <c r="H298" s="45" t="s">
        <v>1364</v>
      </c>
      <c r="I298" s="46">
        <v>2</v>
      </c>
      <c r="J298" s="46" t="s">
        <v>10</v>
      </c>
      <c r="K298" s="46" t="s">
        <v>98</v>
      </c>
      <c r="L298" s="45" t="str" cm="1">
        <f t="array" ref="L298">_xlfn.IFS(H298=Kontrakter!$B$3,Kontrakter!$C$3,H298=Kontrakter!$B$2,Kontrakter!$C$2,H298=Kontrakter!$B$4,Kontrakter!$C$4,H298=Kontrakter!$B$5,Kontrakter!$C$5,H298=Kontrakter!$B$6,Kontrakter!$C$6,H298=Kontrakter!$B$7,Kontrakter!$C$7,H298=Kontrakter!$B$8,Kontrakter!$C$8,H298=Kontrakter!$B$9,Kontrakter!$C$9,H298=Kontrakter!$B$10,Kontrakter!$C$10,H298=Kontrakter!$B$11,Kontrakter!$C$11)</f>
        <v>Omexom Elsikkerhet AS</v>
      </c>
      <c r="M298" s="45" cm="1">
        <f t="array" ref="M298">_xlfn.IFS(L298=Kontrakter!$C$3,Kontrakter!$D$3,L298=Kontrakter!$C$2,Kontrakter!$D$2,L298=Kontrakter!$C$4,Kontrakter!$D$4,L298=Kontrakter!$C$5,Kontrakter!$D$5,L298=Kontrakter!$C$6,Kontrakter!$D$6,L298=Kontrakter!$C$7,Kontrakter!$D$7,L298=Kontrakter!$C$8,Kontrakter!$D$8,L298=Kontrakter!$C$9,Kontrakter!$D$9,L298=Kontrakter!$C$10,Kontrakter!$D$10,L298=Kontrakter!$C$11,Kontrakter!$D$11)</f>
        <v>23128800</v>
      </c>
      <c r="N298" s="47" t="str" cm="1">
        <f t="array" ref="N298">_xlfn.IFS(L298=Kontrakter!$C$3,Kontrakter!$E$3,L298=Kontrakter!$C$2,Kontrakter!$E$2,L298=Kontrakter!$C$4,Kontrakter!$E$4,L298=Kontrakter!$C$5,Kontrakter!$E$5,L298=Kontrakter!$C$6,Kontrakter!$E$6,L298=Kontrakter!$C$7,Kontrakter!$E$7,L298=Kontrakter!$C$8,Kontrakter!$E$8,L298=Kontrakter!$C$9,Kontrakter!$E$9,L298=Kontrakter!$C$10,Kontrakter!$E$10,L298=Kontrakter!$C$11,Kontrakter!$E$11)</f>
        <v>tilsyn@elvia.no</v>
      </c>
    </row>
    <row r="299" spans="1:14" s="42" customFormat="1" x14ac:dyDescent="0.3">
      <c r="A299" s="43">
        <v>565</v>
      </c>
      <c r="B299" s="42" t="s">
        <v>10</v>
      </c>
      <c r="C299" s="42" t="s">
        <v>328</v>
      </c>
      <c r="D299" s="42" t="s">
        <v>16</v>
      </c>
      <c r="E299" s="42" t="s">
        <v>98</v>
      </c>
      <c r="F299" s="44" t="s">
        <v>1403</v>
      </c>
      <c r="G299" s="42" t="s">
        <v>10</v>
      </c>
      <c r="H299" s="45" t="s">
        <v>1364</v>
      </c>
      <c r="I299" s="46">
        <v>2</v>
      </c>
      <c r="J299" s="46" t="s">
        <v>10</v>
      </c>
      <c r="K299" s="46" t="s">
        <v>98</v>
      </c>
      <c r="L299" s="45" t="str" cm="1">
        <f t="array" ref="L299">_xlfn.IFS(H299=Kontrakter!$B$3,Kontrakter!$C$3,H299=Kontrakter!$B$2,Kontrakter!$C$2,H299=Kontrakter!$B$4,Kontrakter!$C$4,H299=Kontrakter!$B$5,Kontrakter!$C$5,H299=Kontrakter!$B$6,Kontrakter!$C$6,H299=Kontrakter!$B$7,Kontrakter!$C$7,H299=Kontrakter!$B$8,Kontrakter!$C$8,H299=Kontrakter!$B$9,Kontrakter!$C$9,H299=Kontrakter!$B$10,Kontrakter!$C$10,H299=Kontrakter!$B$11,Kontrakter!$C$11)</f>
        <v>Omexom Elsikkerhet AS</v>
      </c>
      <c r="M299" s="45" cm="1">
        <f t="array" ref="M299">_xlfn.IFS(L299=Kontrakter!$C$3,Kontrakter!$D$3,L299=Kontrakter!$C$2,Kontrakter!$D$2,L299=Kontrakter!$C$4,Kontrakter!$D$4,L299=Kontrakter!$C$5,Kontrakter!$D$5,L299=Kontrakter!$C$6,Kontrakter!$D$6,L299=Kontrakter!$C$7,Kontrakter!$D$7,L299=Kontrakter!$C$8,Kontrakter!$D$8,L299=Kontrakter!$C$9,Kontrakter!$D$9,L299=Kontrakter!$C$10,Kontrakter!$D$10,L299=Kontrakter!$C$11,Kontrakter!$D$11)</f>
        <v>23128800</v>
      </c>
      <c r="N299" s="47" t="str" cm="1">
        <f t="array" ref="N299">_xlfn.IFS(L299=Kontrakter!$C$3,Kontrakter!$E$3,L299=Kontrakter!$C$2,Kontrakter!$E$2,L299=Kontrakter!$C$4,Kontrakter!$E$4,L299=Kontrakter!$C$5,Kontrakter!$E$5,L299=Kontrakter!$C$6,Kontrakter!$E$6,L299=Kontrakter!$C$7,Kontrakter!$E$7,L299=Kontrakter!$C$8,Kontrakter!$E$8,L299=Kontrakter!$C$9,Kontrakter!$E$9,L299=Kontrakter!$C$10,Kontrakter!$E$10,L299=Kontrakter!$C$11,Kontrakter!$E$11)</f>
        <v>tilsyn@elvia.no</v>
      </c>
    </row>
    <row r="300" spans="1:14" s="42" customFormat="1" x14ac:dyDescent="0.3">
      <c r="A300" s="43">
        <v>566</v>
      </c>
      <c r="B300" s="42" t="s">
        <v>10</v>
      </c>
      <c r="C300" s="42" t="s">
        <v>329</v>
      </c>
      <c r="D300" s="42" t="s">
        <v>16</v>
      </c>
      <c r="E300" s="42" t="s">
        <v>98</v>
      </c>
      <c r="F300" s="44" t="s">
        <v>1403</v>
      </c>
      <c r="G300" s="42" t="s">
        <v>10</v>
      </c>
      <c r="H300" s="45" t="s">
        <v>1364</v>
      </c>
      <c r="I300" s="46">
        <v>2</v>
      </c>
      <c r="J300" s="46" t="s">
        <v>10</v>
      </c>
      <c r="K300" s="46" t="s">
        <v>98</v>
      </c>
      <c r="L300" s="45" t="str" cm="1">
        <f t="array" ref="L300">_xlfn.IFS(H300=Kontrakter!$B$3,Kontrakter!$C$3,H300=Kontrakter!$B$2,Kontrakter!$C$2,H300=Kontrakter!$B$4,Kontrakter!$C$4,H300=Kontrakter!$B$5,Kontrakter!$C$5,H300=Kontrakter!$B$6,Kontrakter!$C$6,H300=Kontrakter!$B$7,Kontrakter!$C$7,H300=Kontrakter!$B$8,Kontrakter!$C$8,H300=Kontrakter!$B$9,Kontrakter!$C$9,H300=Kontrakter!$B$10,Kontrakter!$C$10,H300=Kontrakter!$B$11,Kontrakter!$C$11)</f>
        <v>Omexom Elsikkerhet AS</v>
      </c>
      <c r="M300" s="45" cm="1">
        <f t="array" ref="M300">_xlfn.IFS(L300=Kontrakter!$C$3,Kontrakter!$D$3,L300=Kontrakter!$C$2,Kontrakter!$D$2,L300=Kontrakter!$C$4,Kontrakter!$D$4,L300=Kontrakter!$C$5,Kontrakter!$D$5,L300=Kontrakter!$C$6,Kontrakter!$D$6,L300=Kontrakter!$C$7,Kontrakter!$D$7,L300=Kontrakter!$C$8,Kontrakter!$D$8,L300=Kontrakter!$C$9,Kontrakter!$D$9,L300=Kontrakter!$C$10,Kontrakter!$D$10,L300=Kontrakter!$C$11,Kontrakter!$D$11)</f>
        <v>23128800</v>
      </c>
      <c r="N300" s="47" t="str" cm="1">
        <f t="array" ref="N300">_xlfn.IFS(L300=Kontrakter!$C$3,Kontrakter!$E$3,L300=Kontrakter!$C$2,Kontrakter!$E$2,L300=Kontrakter!$C$4,Kontrakter!$E$4,L300=Kontrakter!$C$5,Kontrakter!$E$5,L300=Kontrakter!$C$6,Kontrakter!$E$6,L300=Kontrakter!$C$7,Kontrakter!$E$7,L300=Kontrakter!$C$8,Kontrakter!$E$8,L300=Kontrakter!$C$9,Kontrakter!$E$9,L300=Kontrakter!$C$10,Kontrakter!$E$10,L300=Kontrakter!$C$11,Kontrakter!$E$11)</f>
        <v>tilsyn@elvia.no</v>
      </c>
    </row>
    <row r="301" spans="1:14" s="42" customFormat="1" x14ac:dyDescent="0.3">
      <c r="A301" s="43">
        <v>567</v>
      </c>
      <c r="B301" s="42" t="s">
        <v>10</v>
      </c>
      <c r="C301" s="42" t="s">
        <v>330</v>
      </c>
      <c r="D301" s="42" t="s">
        <v>16</v>
      </c>
      <c r="E301" s="42" t="s">
        <v>98</v>
      </c>
      <c r="F301" s="44" t="s">
        <v>1403</v>
      </c>
      <c r="G301" s="42" t="s">
        <v>10</v>
      </c>
      <c r="H301" s="45" t="s">
        <v>1364</v>
      </c>
      <c r="I301" s="46">
        <v>2</v>
      </c>
      <c r="J301" s="46" t="s">
        <v>10</v>
      </c>
      <c r="K301" s="46" t="s">
        <v>98</v>
      </c>
      <c r="L301" s="45" t="str" cm="1">
        <f t="array" ref="L301">_xlfn.IFS(H301=Kontrakter!$B$3,Kontrakter!$C$3,H301=Kontrakter!$B$2,Kontrakter!$C$2,H301=Kontrakter!$B$4,Kontrakter!$C$4,H301=Kontrakter!$B$5,Kontrakter!$C$5,H301=Kontrakter!$B$6,Kontrakter!$C$6,H301=Kontrakter!$B$7,Kontrakter!$C$7,H301=Kontrakter!$B$8,Kontrakter!$C$8,H301=Kontrakter!$B$9,Kontrakter!$C$9,H301=Kontrakter!$B$10,Kontrakter!$C$10,H301=Kontrakter!$B$11,Kontrakter!$C$11)</f>
        <v>Omexom Elsikkerhet AS</v>
      </c>
      <c r="M301" s="45" cm="1">
        <f t="array" ref="M301">_xlfn.IFS(L301=Kontrakter!$C$3,Kontrakter!$D$3,L301=Kontrakter!$C$2,Kontrakter!$D$2,L301=Kontrakter!$C$4,Kontrakter!$D$4,L301=Kontrakter!$C$5,Kontrakter!$D$5,L301=Kontrakter!$C$6,Kontrakter!$D$6,L301=Kontrakter!$C$7,Kontrakter!$D$7,L301=Kontrakter!$C$8,Kontrakter!$D$8,L301=Kontrakter!$C$9,Kontrakter!$D$9,L301=Kontrakter!$C$10,Kontrakter!$D$10,L301=Kontrakter!$C$11,Kontrakter!$D$11)</f>
        <v>23128800</v>
      </c>
      <c r="N301" s="47" t="str" cm="1">
        <f t="array" ref="N301">_xlfn.IFS(L301=Kontrakter!$C$3,Kontrakter!$E$3,L301=Kontrakter!$C$2,Kontrakter!$E$2,L301=Kontrakter!$C$4,Kontrakter!$E$4,L301=Kontrakter!$C$5,Kontrakter!$E$5,L301=Kontrakter!$C$6,Kontrakter!$E$6,L301=Kontrakter!$C$7,Kontrakter!$E$7,L301=Kontrakter!$C$8,Kontrakter!$E$8,L301=Kontrakter!$C$9,Kontrakter!$E$9,L301=Kontrakter!$C$10,Kontrakter!$E$10,L301=Kontrakter!$C$11,Kontrakter!$E$11)</f>
        <v>tilsyn@elvia.no</v>
      </c>
    </row>
    <row r="302" spans="1:14" s="42" customFormat="1" x14ac:dyDescent="0.3">
      <c r="A302" s="43">
        <v>568</v>
      </c>
      <c r="B302" s="42" t="s">
        <v>10</v>
      </c>
      <c r="C302" s="42" t="s">
        <v>331</v>
      </c>
      <c r="D302" s="42" t="s">
        <v>16</v>
      </c>
      <c r="E302" s="42" t="s">
        <v>98</v>
      </c>
      <c r="F302" s="44" t="s">
        <v>1403</v>
      </c>
      <c r="G302" s="42" t="s">
        <v>10</v>
      </c>
      <c r="H302" s="45" t="s">
        <v>1364</v>
      </c>
      <c r="I302" s="46">
        <v>2</v>
      </c>
      <c r="J302" s="46" t="s">
        <v>10</v>
      </c>
      <c r="K302" s="46" t="s">
        <v>98</v>
      </c>
      <c r="L302" s="45" t="str" cm="1">
        <f t="array" ref="L302">_xlfn.IFS(H302=Kontrakter!$B$3,Kontrakter!$C$3,H302=Kontrakter!$B$2,Kontrakter!$C$2,H302=Kontrakter!$B$4,Kontrakter!$C$4,H302=Kontrakter!$B$5,Kontrakter!$C$5,H302=Kontrakter!$B$6,Kontrakter!$C$6,H302=Kontrakter!$B$7,Kontrakter!$C$7,H302=Kontrakter!$B$8,Kontrakter!$C$8,H302=Kontrakter!$B$9,Kontrakter!$C$9,H302=Kontrakter!$B$10,Kontrakter!$C$10,H302=Kontrakter!$B$11,Kontrakter!$C$11)</f>
        <v>Omexom Elsikkerhet AS</v>
      </c>
      <c r="M302" s="45" cm="1">
        <f t="array" ref="M302">_xlfn.IFS(L302=Kontrakter!$C$3,Kontrakter!$D$3,L302=Kontrakter!$C$2,Kontrakter!$D$2,L302=Kontrakter!$C$4,Kontrakter!$D$4,L302=Kontrakter!$C$5,Kontrakter!$D$5,L302=Kontrakter!$C$6,Kontrakter!$D$6,L302=Kontrakter!$C$7,Kontrakter!$D$7,L302=Kontrakter!$C$8,Kontrakter!$D$8,L302=Kontrakter!$C$9,Kontrakter!$D$9,L302=Kontrakter!$C$10,Kontrakter!$D$10,L302=Kontrakter!$C$11,Kontrakter!$D$11)</f>
        <v>23128800</v>
      </c>
      <c r="N302" s="47" t="str" cm="1">
        <f t="array" ref="N302">_xlfn.IFS(L302=Kontrakter!$C$3,Kontrakter!$E$3,L302=Kontrakter!$C$2,Kontrakter!$E$2,L302=Kontrakter!$C$4,Kontrakter!$E$4,L302=Kontrakter!$C$5,Kontrakter!$E$5,L302=Kontrakter!$C$6,Kontrakter!$E$6,L302=Kontrakter!$C$7,Kontrakter!$E$7,L302=Kontrakter!$C$8,Kontrakter!$E$8,L302=Kontrakter!$C$9,Kontrakter!$E$9,L302=Kontrakter!$C$10,Kontrakter!$E$10,L302=Kontrakter!$C$11,Kontrakter!$E$11)</f>
        <v>tilsyn@elvia.no</v>
      </c>
    </row>
    <row r="303" spans="1:14" s="42" customFormat="1" x14ac:dyDescent="0.3">
      <c r="A303" s="43">
        <v>569</v>
      </c>
      <c r="B303" s="42" t="s">
        <v>10</v>
      </c>
      <c r="C303" s="42" t="s">
        <v>332</v>
      </c>
      <c r="D303" s="42" t="s">
        <v>16</v>
      </c>
      <c r="E303" s="42" t="s">
        <v>98</v>
      </c>
      <c r="F303" s="44" t="s">
        <v>1403</v>
      </c>
      <c r="G303" s="42" t="s">
        <v>10</v>
      </c>
      <c r="H303" s="45" t="s">
        <v>1364</v>
      </c>
      <c r="I303" s="46">
        <v>2</v>
      </c>
      <c r="J303" s="46" t="s">
        <v>10</v>
      </c>
      <c r="K303" s="46" t="s">
        <v>98</v>
      </c>
      <c r="L303" s="45" t="str" cm="1">
        <f t="array" ref="L303">_xlfn.IFS(H303=Kontrakter!$B$3,Kontrakter!$C$3,H303=Kontrakter!$B$2,Kontrakter!$C$2,H303=Kontrakter!$B$4,Kontrakter!$C$4,H303=Kontrakter!$B$5,Kontrakter!$C$5,H303=Kontrakter!$B$6,Kontrakter!$C$6,H303=Kontrakter!$B$7,Kontrakter!$C$7,H303=Kontrakter!$B$8,Kontrakter!$C$8,H303=Kontrakter!$B$9,Kontrakter!$C$9,H303=Kontrakter!$B$10,Kontrakter!$C$10,H303=Kontrakter!$B$11,Kontrakter!$C$11)</f>
        <v>Omexom Elsikkerhet AS</v>
      </c>
      <c r="M303" s="45" cm="1">
        <f t="array" ref="M303">_xlfn.IFS(L303=Kontrakter!$C$3,Kontrakter!$D$3,L303=Kontrakter!$C$2,Kontrakter!$D$2,L303=Kontrakter!$C$4,Kontrakter!$D$4,L303=Kontrakter!$C$5,Kontrakter!$D$5,L303=Kontrakter!$C$6,Kontrakter!$D$6,L303=Kontrakter!$C$7,Kontrakter!$D$7,L303=Kontrakter!$C$8,Kontrakter!$D$8,L303=Kontrakter!$C$9,Kontrakter!$D$9,L303=Kontrakter!$C$10,Kontrakter!$D$10,L303=Kontrakter!$C$11,Kontrakter!$D$11)</f>
        <v>23128800</v>
      </c>
      <c r="N303" s="47" t="str" cm="1">
        <f t="array" ref="N303">_xlfn.IFS(L303=Kontrakter!$C$3,Kontrakter!$E$3,L303=Kontrakter!$C$2,Kontrakter!$E$2,L303=Kontrakter!$C$4,Kontrakter!$E$4,L303=Kontrakter!$C$5,Kontrakter!$E$5,L303=Kontrakter!$C$6,Kontrakter!$E$6,L303=Kontrakter!$C$7,Kontrakter!$E$7,L303=Kontrakter!$C$8,Kontrakter!$E$8,L303=Kontrakter!$C$9,Kontrakter!$E$9,L303=Kontrakter!$C$10,Kontrakter!$E$10,L303=Kontrakter!$C$11,Kontrakter!$E$11)</f>
        <v>tilsyn@elvia.no</v>
      </c>
    </row>
    <row r="304" spans="1:14" s="42" customFormat="1" x14ac:dyDescent="0.3">
      <c r="A304" s="43">
        <v>570</v>
      </c>
      <c r="B304" s="42" t="s">
        <v>10</v>
      </c>
      <c r="C304" s="42" t="s">
        <v>333</v>
      </c>
      <c r="D304" s="42" t="s">
        <v>16</v>
      </c>
      <c r="E304" s="42" t="s">
        <v>98</v>
      </c>
      <c r="F304" s="44" t="s">
        <v>1403</v>
      </c>
      <c r="G304" s="42" t="s">
        <v>10</v>
      </c>
      <c r="H304" s="45" t="s">
        <v>1364</v>
      </c>
      <c r="I304" s="46">
        <v>2</v>
      </c>
      <c r="J304" s="46" t="s">
        <v>10</v>
      </c>
      <c r="K304" s="46" t="s">
        <v>98</v>
      </c>
      <c r="L304" s="45" t="str" cm="1">
        <f t="array" ref="L304">_xlfn.IFS(H304=Kontrakter!$B$3,Kontrakter!$C$3,H304=Kontrakter!$B$2,Kontrakter!$C$2,H304=Kontrakter!$B$4,Kontrakter!$C$4,H304=Kontrakter!$B$5,Kontrakter!$C$5,H304=Kontrakter!$B$6,Kontrakter!$C$6,H304=Kontrakter!$B$7,Kontrakter!$C$7,H304=Kontrakter!$B$8,Kontrakter!$C$8,H304=Kontrakter!$B$9,Kontrakter!$C$9,H304=Kontrakter!$B$10,Kontrakter!$C$10,H304=Kontrakter!$B$11,Kontrakter!$C$11)</f>
        <v>Omexom Elsikkerhet AS</v>
      </c>
      <c r="M304" s="45" cm="1">
        <f t="array" ref="M304">_xlfn.IFS(L304=Kontrakter!$C$3,Kontrakter!$D$3,L304=Kontrakter!$C$2,Kontrakter!$D$2,L304=Kontrakter!$C$4,Kontrakter!$D$4,L304=Kontrakter!$C$5,Kontrakter!$D$5,L304=Kontrakter!$C$6,Kontrakter!$D$6,L304=Kontrakter!$C$7,Kontrakter!$D$7,L304=Kontrakter!$C$8,Kontrakter!$D$8,L304=Kontrakter!$C$9,Kontrakter!$D$9,L304=Kontrakter!$C$10,Kontrakter!$D$10,L304=Kontrakter!$C$11,Kontrakter!$D$11)</f>
        <v>23128800</v>
      </c>
      <c r="N304" s="47" t="str" cm="1">
        <f t="array" ref="N304">_xlfn.IFS(L304=Kontrakter!$C$3,Kontrakter!$E$3,L304=Kontrakter!$C$2,Kontrakter!$E$2,L304=Kontrakter!$C$4,Kontrakter!$E$4,L304=Kontrakter!$C$5,Kontrakter!$E$5,L304=Kontrakter!$C$6,Kontrakter!$E$6,L304=Kontrakter!$C$7,Kontrakter!$E$7,L304=Kontrakter!$C$8,Kontrakter!$E$8,L304=Kontrakter!$C$9,Kontrakter!$E$9,L304=Kontrakter!$C$10,Kontrakter!$E$10,L304=Kontrakter!$C$11,Kontrakter!$E$11)</f>
        <v>tilsyn@elvia.no</v>
      </c>
    </row>
    <row r="305" spans="1:14" s="42" customFormat="1" x14ac:dyDescent="0.3">
      <c r="A305" s="43">
        <v>571</v>
      </c>
      <c r="B305" s="42" t="s">
        <v>10</v>
      </c>
      <c r="C305" s="42" t="s">
        <v>334</v>
      </c>
      <c r="D305" s="42" t="s">
        <v>16</v>
      </c>
      <c r="E305" s="42" t="s">
        <v>98</v>
      </c>
      <c r="F305" s="44" t="s">
        <v>1403</v>
      </c>
      <c r="G305" s="42" t="s">
        <v>10</v>
      </c>
      <c r="H305" s="45" t="s">
        <v>1364</v>
      </c>
      <c r="I305" s="46">
        <v>2</v>
      </c>
      <c r="J305" s="46" t="s">
        <v>10</v>
      </c>
      <c r="K305" s="46" t="s">
        <v>98</v>
      </c>
      <c r="L305" s="45" t="str" cm="1">
        <f t="array" ref="L305">_xlfn.IFS(H305=Kontrakter!$B$3,Kontrakter!$C$3,H305=Kontrakter!$B$2,Kontrakter!$C$2,H305=Kontrakter!$B$4,Kontrakter!$C$4,H305=Kontrakter!$B$5,Kontrakter!$C$5,H305=Kontrakter!$B$6,Kontrakter!$C$6,H305=Kontrakter!$B$7,Kontrakter!$C$7,H305=Kontrakter!$B$8,Kontrakter!$C$8,H305=Kontrakter!$B$9,Kontrakter!$C$9,H305=Kontrakter!$B$10,Kontrakter!$C$10,H305=Kontrakter!$B$11,Kontrakter!$C$11)</f>
        <v>Omexom Elsikkerhet AS</v>
      </c>
      <c r="M305" s="45" cm="1">
        <f t="array" ref="M305">_xlfn.IFS(L305=Kontrakter!$C$3,Kontrakter!$D$3,L305=Kontrakter!$C$2,Kontrakter!$D$2,L305=Kontrakter!$C$4,Kontrakter!$D$4,L305=Kontrakter!$C$5,Kontrakter!$D$5,L305=Kontrakter!$C$6,Kontrakter!$D$6,L305=Kontrakter!$C$7,Kontrakter!$D$7,L305=Kontrakter!$C$8,Kontrakter!$D$8,L305=Kontrakter!$C$9,Kontrakter!$D$9,L305=Kontrakter!$C$10,Kontrakter!$D$10,L305=Kontrakter!$C$11,Kontrakter!$D$11)</f>
        <v>23128800</v>
      </c>
      <c r="N305" s="47" t="str" cm="1">
        <f t="array" ref="N305">_xlfn.IFS(L305=Kontrakter!$C$3,Kontrakter!$E$3,L305=Kontrakter!$C$2,Kontrakter!$E$2,L305=Kontrakter!$C$4,Kontrakter!$E$4,L305=Kontrakter!$C$5,Kontrakter!$E$5,L305=Kontrakter!$C$6,Kontrakter!$E$6,L305=Kontrakter!$C$7,Kontrakter!$E$7,L305=Kontrakter!$C$8,Kontrakter!$E$8,L305=Kontrakter!$C$9,Kontrakter!$E$9,L305=Kontrakter!$C$10,Kontrakter!$E$10,L305=Kontrakter!$C$11,Kontrakter!$E$11)</f>
        <v>tilsyn@elvia.no</v>
      </c>
    </row>
    <row r="306" spans="1:14" s="42" customFormat="1" x14ac:dyDescent="0.3">
      <c r="A306" s="43">
        <v>572</v>
      </c>
      <c r="B306" s="42" t="s">
        <v>10</v>
      </c>
      <c r="C306" s="42" t="s">
        <v>335</v>
      </c>
      <c r="D306" s="42" t="s">
        <v>16</v>
      </c>
      <c r="E306" s="42" t="s">
        <v>98</v>
      </c>
      <c r="F306" s="44" t="s">
        <v>1403</v>
      </c>
      <c r="G306" s="42" t="s">
        <v>10</v>
      </c>
      <c r="H306" s="45" t="s">
        <v>1364</v>
      </c>
      <c r="I306" s="46">
        <v>2</v>
      </c>
      <c r="J306" s="46" t="s">
        <v>10</v>
      </c>
      <c r="K306" s="46" t="s">
        <v>98</v>
      </c>
      <c r="L306" s="45" t="str" cm="1">
        <f t="array" ref="L306">_xlfn.IFS(H306=Kontrakter!$B$3,Kontrakter!$C$3,H306=Kontrakter!$B$2,Kontrakter!$C$2,H306=Kontrakter!$B$4,Kontrakter!$C$4,H306=Kontrakter!$B$5,Kontrakter!$C$5,H306=Kontrakter!$B$6,Kontrakter!$C$6,H306=Kontrakter!$B$7,Kontrakter!$C$7,H306=Kontrakter!$B$8,Kontrakter!$C$8,H306=Kontrakter!$B$9,Kontrakter!$C$9,H306=Kontrakter!$B$10,Kontrakter!$C$10,H306=Kontrakter!$B$11,Kontrakter!$C$11)</f>
        <v>Omexom Elsikkerhet AS</v>
      </c>
      <c r="M306" s="45" cm="1">
        <f t="array" ref="M306">_xlfn.IFS(L306=Kontrakter!$C$3,Kontrakter!$D$3,L306=Kontrakter!$C$2,Kontrakter!$D$2,L306=Kontrakter!$C$4,Kontrakter!$D$4,L306=Kontrakter!$C$5,Kontrakter!$D$5,L306=Kontrakter!$C$6,Kontrakter!$D$6,L306=Kontrakter!$C$7,Kontrakter!$D$7,L306=Kontrakter!$C$8,Kontrakter!$D$8,L306=Kontrakter!$C$9,Kontrakter!$D$9,L306=Kontrakter!$C$10,Kontrakter!$D$10,L306=Kontrakter!$C$11,Kontrakter!$D$11)</f>
        <v>23128800</v>
      </c>
      <c r="N306" s="47" t="str" cm="1">
        <f t="array" ref="N306">_xlfn.IFS(L306=Kontrakter!$C$3,Kontrakter!$E$3,L306=Kontrakter!$C$2,Kontrakter!$E$2,L306=Kontrakter!$C$4,Kontrakter!$E$4,L306=Kontrakter!$C$5,Kontrakter!$E$5,L306=Kontrakter!$C$6,Kontrakter!$E$6,L306=Kontrakter!$C$7,Kontrakter!$E$7,L306=Kontrakter!$C$8,Kontrakter!$E$8,L306=Kontrakter!$C$9,Kontrakter!$E$9,L306=Kontrakter!$C$10,Kontrakter!$E$10,L306=Kontrakter!$C$11,Kontrakter!$E$11)</f>
        <v>tilsyn@elvia.no</v>
      </c>
    </row>
    <row r="307" spans="1:14" s="42" customFormat="1" x14ac:dyDescent="0.3">
      <c r="A307" s="43">
        <v>573</v>
      </c>
      <c r="B307" s="42" t="s">
        <v>10</v>
      </c>
      <c r="C307" s="42" t="s">
        <v>336</v>
      </c>
      <c r="D307" s="42" t="s">
        <v>16</v>
      </c>
      <c r="E307" s="42" t="s">
        <v>98</v>
      </c>
      <c r="F307" s="44" t="s">
        <v>1403</v>
      </c>
      <c r="G307" s="42" t="s">
        <v>10</v>
      </c>
      <c r="H307" s="45" t="s">
        <v>1364</v>
      </c>
      <c r="I307" s="46">
        <v>2</v>
      </c>
      <c r="J307" s="46" t="s">
        <v>10</v>
      </c>
      <c r="K307" s="46" t="s">
        <v>98</v>
      </c>
      <c r="L307" s="45" t="str" cm="1">
        <f t="array" ref="L307">_xlfn.IFS(H307=Kontrakter!$B$3,Kontrakter!$C$3,H307=Kontrakter!$B$2,Kontrakter!$C$2,H307=Kontrakter!$B$4,Kontrakter!$C$4,H307=Kontrakter!$B$5,Kontrakter!$C$5,H307=Kontrakter!$B$6,Kontrakter!$C$6,H307=Kontrakter!$B$7,Kontrakter!$C$7,H307=Kontrakter!$B$8,Kontrakter!$C$8,H307=Kontrakter!$B$9,Kontrakter!$C$9,H307=Kontrakter!$B$10,Kontrakter!$C$10,H307=Kontrakter!$B$11,Kontrakter!$C$11)</f>
        <v>Omexom Elsikkerhet AS</v>
      </c>
      <c r="M307" s="45" cm="1">
        <f t="array" ref="M307">_xlfn.IFS(L307=Kontrakter!$C$3,Kontrakter!$D$3,L307=Kontrakter!$C$2,Kontrakter!$D$2,L307=Kontrakter!$C$4,Kontrakter!$D$4,L307=Kontrakter!$C$5,Kontrakter!$D$5,L307=Kontrakter!$C$6,Kontrakter!$D$6,L307=Kontrakter!$C$7,Kontrakter!$D$7,L307=Kontrakter!$C$8,Kontrakter!$D$8,L307=Kontrakter!$C$9,Kontrakter!$D$9,L307=Kontrakter!$C$10,Kontrakter!$D$10,L307=Kontrakter!$C$11,Kontrakter!$D$11)</f>
        <v>23128800</v>
      </c>
      <c r="N307" s="47" t="str" cm="1">
        <f t="array" ref="N307">_xlfn.IFS(L307=Kontrakter!$C$3,Kontrakter!$E$3,L307=Kontrakter!$C$2,Kontrakter!$E$2,L307=Kontrakter!$C$4,Kontrakter!$E$4,L307=Kontrakter!$C$5,Kontrakter!$E$5,L307=Kontrakter!$C$6,Kontrakter!$E$6,L307=Kontrakter!$C$7,Kontrakter!$E$7,L307=Kontrakter!$C$8,Kontrakter!$E$8,L307=Kontrakter!$C$9,Kontrakter!$E$9,L307=Kontrakter!$C$10,Kontrakter!$E$10,L307=Kontrakter!$C$11,Kontrakter!$E$11)</f>
        <v>tilsyn@elvia.no</v>
      </c>
    </row>
    <row r="308" spans="1:14" s="42" customFormat="1" x14ac:dyDescent="0.3">
      <c r="A308" s="43">
        <v>574</v>
      </c>
      <c r="B308" s="42" t="s">
        <v>10</v>
      </c>
      <c r="C308" s="42" t="s">
        <v>337</v>
      </c>
      <c r="D308" s="42" t="s">
        <v>16</v>
      </c>
      <c r="E308" s="42" t="s">
        <v>98</v>
      </c>
      <c r="F308" s="44" t="s">
        <v>1403</v>
      </c>
      <c r="G308" s="42" t="s">
        <v>10</v>
      </c>
      <c r="H308" s="45" t="s">
        <v>1364</v>
      </c>
      <c r="I308" s="46">
        <v>2</v>
      </c>
      <c r="J308" s="46" t="s">
        <v>10</v>
      </c>
      <c r="K308" s="46" t="s">
        <v>98</v>
      </c>
      <c r="L308" s="45" t="str" cm="1">
        <f t="array" ref="L308">_xlfn.IFS(H308=Kontrakter!$B$3,Kontrakter!$C$3,H308=Kontrakter!$B$2,Kontrakter!$C$2,H308=Kontrakter!$B$4,Kontrakter!$C$4,H308=Kontrakter!$B$5,Kontrakter!$C$5,H308=Kontrakter!$B$6,Kontrakter!$C$6,H308=Kontrakter!$B$7,Kontrakter!$C$7,H308=Kontrakter!$B$8,Kontrakter!$C$8,H308=Kontrakter!$B$9,Kontrakter!$C$9,H308=Kontrakter!$B$10,Kontrakter!$C$10,H308=Kontrakter!$B$11,Kontrakter!$C$11)</f>
        <v>Omexom Elsikkerhet AS</v>
      </c>
      <c r="M308" s="45" cm="1">
        <f t="array" ref="M308">_xlfn.IFS(L308=Kontrakter!$C$3,Kontrakter!$D$3,L308=Kontrakter!$C$2,Kontrakter!$D$2,L308=Kontrakter!$C$4,Kontrakter!$D$4,L308=Kontrakter!$C$5,Kontrakter!$D$5,L308=Kontrakter!$C$6,Kontrakter!$D$6,L308=Kontrakter!$C$7,Kontrakter!$D$7,L308=Kontrakter!$C$8,Kontrakter!$D$8,L308=Kontrakter!$C$9,Kontrakter!$D$9,L308=Kontrakter!$C$10,Kontrakter!$D$10,L308=Kontrakter!$C$11,Kontrakter!$D$11)</f>
        <v>23128800</v>
      </c>
      <c r="N308" s="47" t="str" cm="1">
        <f t="array" ref="N308">_xlfn.IFS(L308=Kontrakter!$C$3,Kontrakter!$E$3,L308=Kontrakter!$C$2,Kontrakter!$E$2,L308=Kontrakter!$C$4,Kontrakter!$E$4,L308=Kontrakter!$C$5,Kontrakter!$E$5,L308=Kontrakter!$C$6,Kontrakter!$E$6,L308=Kontrakter!$C$7,Kontrakter!$E$7,L308=Kontrakter!$C$8,Kontrakter!$E$8,L308=Kontrakter!$C$9,Kontrakter!$E$9,L308=Kontrakter!$C$10,Kontrakter!$E$10,L308=Kontrakter!$C$11,Kontrakter!$E$11)</f>
        <v>tilsyn@elvia.no</v>
      </c>
    </row>
    <row r="309" spans="1:14" s="42" customFormat="1" x14ac:dyDescent="0.3">
      <c r="A309" s="43">
        <v>575</v>
      </c>
      <c r="B309" s="42" t="s">
        <v>10</v>
      </c>
      <c r="C309" s="42" t="s">
        <v>338</v>
      </c>
      <c r="D309" s="42" t="s">
        <v>16</v>
      </c>
      <c r="E309" s="42" t="s">
        <v>98</v>
      </c>
      <c r="F309" s="44" t="s">
        <v>1403</v>
      </c>
      <c r="G309" s="42" t="s">
        <v>10</v>
      </c>
      <c r="H309" s="45" t="s">
        <v>1364</v>
      </c>
      <c r="I309" s="46">
        <v>2</v>
      </c>
      <c r="J309" s="46" t="s">
        <v>10</v>
      </c>
      <c r="K309" s="46" t="s">
        <v>98</v>
      </c>
      <c r="L309" s="45" t="str" cm="1">
        <f t="array" ref="L309">_xlfn.IFS(H309=Kontrakter!$B$3,Kontrakter!$C$3,H309=Kontrakter!$B$2,Kontrakter!$C$2,H309=Kontrakter!$B$4,Kontrakter!$C$4,H309=Kontrakter!$B$5,Kontrakter!$C$5,H309=Kontrakter!$B$6,Kontrakter!$C$6,H309=Kontrakter!$B$7,Kontrakter!$C$7,H309=Kontrakter!$B$8,Kontrakter!$C$8,H309=Kontrakter!$B$9,Kontrakter!$C$9,H309=Kontrakter!$B$10,Kontrakter!$C$10,H309=Kontrakter!$B$11,Kontrakter!$C$11)</f>
        <v>Omexom Elsikkerhet AS</v>
      </c>
      <c r="M309" s="45" cm="1">
        <f t="array" ref="M309">_xlfn.IFS(L309=Kontrakter!$C$3,Kontrakter!$D$3,L309=Kontrakter!$C$2,Kontrakter!$D$2,L309=Kontrakter!$C$4,Kontrakter!$D$4,L309=Kontrakter!$C$5,Kontrakter!$D$5,L309=Kontrakter!$C$6,Kontrakter!$D$6,L309=Kontrakter!$C$7,Kontrakter!$D$7,L309=Kontrakter!$C$8,Kontrakter!$D$8,L309=Kontrakter!$C$9,Kontrakter!$D$9,L309=Kontrakter!$C$10,Kontrakter!$D$10,L309=Kontrakter!$C$11,Kontrakter!$D$11)</f>
        <v>23128800</v>
      </c>
      <c r="N309" s="47" t="str" cm="1">
        <f t="array" ref="N309">_xlfn.IFS(L309=Kontrakter!$C$3,Kontrakter!$E$3,L309=Kontrakter!$C$2,Kontrakter!$E$2,L309=Kontrakter!$C$4,Kontrakter!$E$4,L309=Kontrakter!$C$5,Kontrakter!$E$5,L309=Kontrakter!$C$6,Kontrakter!$E$6,L309=Kontrakter!$C$7,Kontrakter!$E$7,L309=Kontrakter!$C$8,Kontrakter!$E$8,L309=Kontrakter!$C$9,Kontrakter!$E$9,L309=Kontrakter!$C$10,Kontrakter!$E$10,L309=Kontrakter!$C$11,Kontrakter!$E$11)</f>
        <v>tilsyn@elvia.no</v>
      </c>
    </row>
    <row r="310" spans="1:14" s="42" customFormat="1" x14ac:dyDescent="0.3">
      <c r="A310" s="43">
        <v>576</v>
      </c>
      <c r="B310" s="42" t="s">
        <v>10</v>
      </c>
      <c r="C310" s="42" t="s">
        <v>339</v>
      </c>
      <c r="D310" s="42" t="s">
        <v>16</v>
      </c>
      <c r="E310" s="42" t="s">
        <v>98</v>
      </c>
      <c r="F310" s="44" t="s">
        <v>1403</v>
      </c>
      <c r="G310" s="42" t="s">
        <v>10</v>
      </c>
      <c r="H310" s="45" t="s">
        <v>1364</v>
      </c>
      <c r="I310" s="46">
        <v>2</v>
      </c>
      <c r="J310" s="46" t="s">
        <v>10</v>
      </c>
      <c r="K310" s="46" t="s">
        <v>98</v>
      </c>
      <c r="L310" s="45" t="str" cm="1">
        <f t="array" ref="L310">_xlfn.IFS(H310=Kontrakter!$B$3,Kontrakter!$C$3,H310=Kontrakter!$B$2,Kontrakter!$C$2,H310=Kontrakter!$B$4,Kontrakter!$C$4,H310=Kontrakter!$B$5,Kontrakter!$C$5,H310=Kontrakter!$B$6,Kontrakter!$C$6,H310=Kontrakter!$B$7,Kontrakter!$C$7,H310=Kontrakter!$B$8,Kontrakter!$C$8,H310=Kontrakter!$B$9,Kontrakter!$C$9,H310=Kontrakter!$B$10,Kontrakter!$C$10,H310=Kontrakter!$B$11,Kontrakter!$C$11)</f>
        <v>Omexom Elsikkerhet AS</v>
      </c>
      <c r="M310" s="45" cm="1">
        <f t="array" ref="M310">_xlfn.IFS(L310=Kontrakter!$C$3,Kontrakter!$D$3,L310=Kontrakter!$C$2,Kontrakter!$D$2,L310=Kontrakter!$C$4,Kontrakter!$D$4,L310=Kontrakter!$C$5,Kontrakter!$D$5,L310=Kontrakter!$C$6,Kontrakter!$D$6,L310=Kontrakter!$C$7,Kontrakter!$D$7,L310=Kontrakter!$C$8,Kontrakter!$D$8,L310=Kontrakter!$C$9,Kontrakter!$D$9,L310=Kontrakter!$C$10,Kontrakter!$D$10,L310=Kontrakter!$C$11,Kontrakter!$D$11)</f>
        <v>23128800</v>
      </c>
      <c r="N310" s="47" t="str" cm="1">
        <f t="array" ref="N310">_xlfn.IFS(L310=Kontrakter!$C$3,Kontrakter!$E$3,L310=Kontrakter!$C$2,Kontrakter!$E$2,L310=Kontrakter!$C$4,Kontrakter!$E$4,L310=Kontrakter!$C$5,Kontrakter!$E$5,L310=Kontrakter!$C$6,Kontrakter!$E$6,L310=Kontrakter!$C$7,Kontrakter!$E$7,L310=Kontrakter!$C$8,Kontrakter!$E$8,L310=Kontrakter!$C$9,Kontrakter!$E$9,L310=Kontrakter!$C$10,Kontrakter!$E$10,L310=Kontrakter!$C$11,Kontrakter!$E$11)</f>
        <v>tilsyn@elvia.no</v>
      </c>
    </row>
    <row r="311" spans="1:14" s="42" customFormat="1" x14ac:dyDescent="0.3">
      <c r="A311" s="43">
        <v>577</v>
      </c>
      <c r="B311" s="42" t="s">
        <v>10</v>
      </c>
      <c r="C311" s="42" t="s">
        <v>340</v>
      </c>
      <c r="D311" s="42" t="s">
        <v>16</v>
      </c>
      <c r="E311" s="42" t="s">
        <v>67</v>
      </c>
      <c r="F311" s="44" t="s">
        <v>1403</v>
      </c>
      <c r="G311" s="42" t="s">
        <v>10</v>
      </c>
      <c r="H311" s="45" t="s">
        <v>1367</v>
      </c>
      <c r="I311" s="46">
        <v>3</v>
      </c>
      <c r="J311" s="46" t="s">
        <v>10</v>
      </c>
      <c r="K311" s="46" t="s">
        <v>67</v>
      </c>
      <c r="L311" s="45" t="str" cm="1">
        <f t="array" ref="L311">_xlfn.IFS(H311=Kontrakter!$B$3,Kontrakter!$C$3,H311=Kontrakter!$B$2,Kontrakter!$C$2,H311=Kontrakter!$B$4,Kontrakter!$C$4,H311=Kontrakter!$B$5,Kontrakter!$C$5,H311=Kontrakter!$B$6,Kontrakter!$C$6,H311=Kontrakter!$B$7,Kontrakter!$C$7,H311=Kontrakter!$B$8,Kontrakter!$C$8,H311=Kontrakter!$B$9,Kontrakter!$C$9,H311=Kontrakter!$B$10,Kontrakter!$C$10,H311=Kontrakter!$B$11,Kontrakter!$C$11)</f>
        <v>Omexom Elsikkerhet AS</v>
      </c>
      <c r="M311" s="45" cm="1">
        <f t="array" ref="M311">_xlfn.IFS(L311=Kontrakter!$C$3,Kontrakter!$D$3,L311=Kontrakter!$C$2,Kontrakter!$D$2,L311=Kontrakter!$C$4,Kontrakter!$D$4,L311=Kontrakter!$C$5,Kontrakter!$D$5,L311=Kontrakter!$C$6,Kontrakter!$D$6,L311=Kontrakter!$C$7,Kontrakter!$D$7,L311=Kontrakter!$C$8,Kontrakter!$D$8,L311=Kontrakter!$C$9,Kontrakter!$D$9,L311=Kontrakter!$C$10,Kontrakter!$D$10,L311=Kontrakter!$C$11,Kontrakter!$D$11)</f>
        <v>23128800</v>
      </c>
      <c r="N311" s="47" t="str" cm="1">
        <f t="array" ref="N311">_xlfn.IFS(L311=Kontrakter!$C$3,Kontrakter!$E$3,L311=Kontrakter!$C$2,Kontrakter!$E$2,L311=Kontrakter!$C$4,Kontrakter!$E$4,L311=Kontrakter!$C$5,Kontrakter!$E$5,L311=Kontrakter!$C$6,Kontrakter!$E$6,L311=Kontrakter!$C$7,Kontrakter!$E$7,L311=Kontrakter!$C$8,Kontrakter!$E$8,L311=Kontrakter!$C$9,Kontrakter!$E$9,L311=Kontrakter!$C$10,Kontrakter!$E$10,L311=Kontrakter!$C$11,Kontrakter!$E$11)</f>
        <v>tilsyn@elvia.no</v>
      </c>
    </row>
    <row r="312" spans="1:14" s="42" customFormat="1" x14ac:dyDescent="0.3">
      <c r="A312" s="43">
        <v>578</v>
      </c>
      <c r="B312" s="42" t="s">
        <v>10</v>
      </c>
      <c r="C312" s="42" t="s">
        <v>341</v>
      </c>
      <c r="D312" s="42" t="s">
        <v>16</v>
      </c>
      <c r="E312" s="42" t="s">
        <v>67</v>
      </c>
      <c r="F312" s="44" t="s">
        <v>1403</v>
      </c>
      <c r="G312" s="42" t="s">
        <v>10</v>
      </c>
      <c r="H312" s="45" t="s">
        <v>1367</v>
      </c>
      <c r="I312" s="46">
        <v>3</v>
      </c>
      <c r="J312" s="46" t="s">
        <v>10</v>
      </c>
      <c r="K312" s="46" t="s">
        <v>67</v>
      </c>
      <c r="L312" s="45" t="str" cm="1">
        <f t="array" ref="L312">_xlfn.IFS(H312=Kontrakter!$B$3,Kontrakter!$C$3,H312=Kontrakter!$B$2,Kontrakter!$C$2,H312=Kontrakter!$B$4,Kontrakter!$C$4,H312=Kontrakter!$B$5,Kontrakter!$C$5,H312=Kontrakter!$B$6,Kontrakter!$C$6,H312=Kontrakter!$B$7,Kontrakter!$C$7,H312=Kontrakter!$B$8,Kontrakter!$C$8,H312=Kontrakter!$B$9,Kontrakter!$C$9,H312=Kontrakter!$B$10,Kontrakter!$C$10,H312=Kontrakter!$B$11,Kontrakter!$C$11)</f>
        <v>Omexom Elsikkerhet AS</v>
      </c>
      <c r="M312" s="45" cm="1">
        <f t="array" ref="M312">_xlfn.IFS(L312=Kontrakter!$C$3,Kontrakter!$D$3,L312=Kontrakter!$C$2,Kontrakter!$D$2,L312=Kontrakter!$C$4,Kontrakter!$D$4,L312=Kontrakter!$C$5,Kontrakter!$D$5,L312=Kontrakter!$C$6,Kontrakter!$D$6,L312=Kontrakter!$C$7,Kontrakter!$D$7,L312=Kontrakter!$C$8,Kontrakter!$D$8,L312=Kontrakter!$C$9,Kontrakter!$D$9,L312=Kontrakter!$C$10,Kontrakter!$D$10,L312=Kontrakter!$C$11,Kontrakter!$D$11)</f>
        <v>23128800</v>
      </c>
      <c r="N312" s="47" t="str" cm="1">
        <f t="array" ref="N312">_xlfn.IFS(L312=Kontrakter!$C$3,Kontrakter!$E$3,L312=Kontrakter!$C$2,Kontrakter!$E$2,L312=Kontrakter!$C$4,Kontrakter!$E$4,L312=Kontrakter!$C$5,Kontrakter!$E$5,L312=Kontrakter!$C$6,Kontrakter!$E$6,L312=Kontrakter!$C$7,Kontrakter!$E$7,L312=Kontrakter!$C$8,Kontrakter!$E$8,L312=Kontrakter!$C$9,Kontrakter!$E$9,L312=Kontrakter!$C$10,Kontrakter!$E$10,L312=Kontrakter!$C$11,Kontrakter!$E$11)</f>
        <v>tilsyn@elvia.no</v>
      </c>
    </row>
    <row r="313" spans="1:14" s="42" customFormat="1" x14ac:dyDescent="0.3">
      <c r="A313" s="43">
        <v>579</v>
      </c>
      <c r="B313" s="42" t="s">
        <v>10</v>
      </c>
      <c r="C313" s="42" t="s">
        <v>342</v>
      </c>
      <c r="D313" s="42" t="s">
        <v>16</v>
      </c>
      <c r="E313" s="42" t="s">
        <v>98</v>
      </c>
      <c r="F313" s="44" t="s">
        <v>1403</v>
      </c>
      <c r="G313" s="42" t="s">
        <v>10</v>
      </c>
      <c r="H313" s="45" t="s">
        <v>1364</v>
      </c>
      <c r="I313" s="46">
        <v>2</v>
      </c>
      <c r="J313" s="46" t="s">
        <v>10</v>
      </c>
      <c r="K313" s="46" t="s">
        <v>98</v>
      </c>
      <c r="L313" s="45" t="str" cm="1">
        <f t="array" ref="L313">_xlfn.IFS(H313=Kontrakter!$B$3,Kontrakter!$C$3,H313=Kontrakter!$B$2,Kontrakter!$C$2,H313=Kontrakter!$B$4,Kontrakter!$C$4,H313=Kontrakter!$B$5,Kontrakter!$C$5,H313=Kontrakter!$B$6,Kontrakter!$C$6,H313=Kontrakter!$B$7,Kontrakter!$C$7,H313=Kontrakter!$B$8,Kontrakter!$C$8,H313=Kontrakter!$B$9,Kontrakter!$C$9,H313=Kontrakter!$B$10,Kontrakter!$C$10,H313=Kontrakter!$B$11,Kontrakter!$C$11)</f>
        <v>Omexom Elsikkerhet AS</v>
      </c>
      <c r="M313" s="45" cm="1">
        <f t="array" ref="M313">_xlfn.IFS(L313=Kontrakter!$C$3,Kontrakter!$D$3,L313=Kontrakter!$C$2,Kontrakter!$D$2,L313=Kontrakter!$C$4,Kontrakter!$D$4,L313=Kontrakter!$C$5,Kontrakter!$D$5,L313=Kontrakter!$C$6,Kontrakter!$D$6,L313=Kontrakter!$C$7,Kontrakter!$D$7,L313=Kontrakter!$C$8,Kontrakter!$D$8,L313=Kontrakter!$C$9,Kontrakter!$D$9,L313=Kontrakter!$C$10,Kontrakter!$D$10,L313=Kontrakter!$C$11,Kontrakter!$D$11)</f>
        <v>23128800</v>
      </c>
      <c r="N313" s="47" t="str" cm="1">
        <f t="array" ref="N313">_xlfn.IFS(L313=Kontrakter!$C$3,Kontrakter!$E$3,L313=Kontrakter!$C$2,Kontrakter!$E$2,L313=Kontrakter!$C$4,Kontrakter!$E$4,L313=Kontrakter!$C$5,Kontrakter!$E$5,L313=Kontrakter!$C$6,Kontrakter!$E$6,L313=Kontrakter!$C$7,Kontrakter!$E$7,L313=Kontrakter!$C$8,Kontrakter!$E$8,L313=Kontrakter!$C$9,Kontrakter!$E$9,L313=Kontrakter!$C$10,Kontrakter!$E$10,L313=Kontrakter!$C$11,Kontrakter!$E$11)</f>
        <v>tilsyn@elvia.no</v>
      </c>
    </row>
    <row r="314" spans="1:14" s="42" customFormat="1" x14ac:dyDescent="0.3">
      <c r="A314" s="43">
        <v>580</v>
      </c>
      <c r="B314" s="42" t="s">
        <v>10</v>
      </c>
      <c r="C314" s="42" t="s">
        <v>343</v>
      </c>
      <c r="D314" s="42" t="s">
        <v>16</v>
      </c>
      <c r="E314" s="42" t="s">
        <v>302</v>
      </c>
      <c r="F314" s="44" t="s">
        <v>1403</v>
      </c>
      <c r="G314" s="42" t="s">
        <v>10</v>
      </c>
      <c r="H314" s="45" t="s">
        <v>1364</v>
      </c>
      <c r="I314" s="46">
        <v>2</v>
      </c>
      <c r="J314" s="46" t="s">
        <v>10</v>
      </c>
      <c r="K314" s="46" t="s">
        <v>302</v>
      </c>
      <c r="L314" s="45" t="str" cm="1">
        <f t="array" ref="L314">_xlfn.IFS(H314=Kontrakter!$B$3,Kontrakter!$C$3,H314=Kontrakter!$B$2,Kontrakter!$C$2,H314=Kontrakter!$B$4,Kontrakter!$C$4,H314=Kontrakter!$B$5,Kontrakter!$C$5,H314=Kontrakter!$B$6,Kontrakter!$C$6,H314=Kontrakter!$B$7,Kontrakter!$C$7,H314=Kontrakter!$B$8,Kontrakter!$C$8,H314=Kontrakter!$B$9,Kontrakter!$C$9,H314=Kontrakter!$B$10,Kontrakter!$C$10,H314=Kontrakter!$B$11,Kontrakter!$C$11)</f>
        <v>Omexom Elsikkerhet AS</v>
      </c>
      <c r="M314" s="45" cm="1">
        <f t="array" ref="M314">_xlfn.IFS(L314=Kontrakter!$C$3,Kontrakter!$D$3,L314=Kontrakter!$C$2,Kontrakter!$D$2,L314=Kontrakter!$C$4,Kontrakter!$D$4,L314=Kontrakter!$C$5,Kontrakter!$D$5,L314=Kontrakter!$C$6,Kontrakter!$D$6,L314=Kontrakter!$C$7,Kontrakter!$D$7,L314=Kontrakter!$C$8,Kontrakter!$D$8,L314=Kontrakter!$C$9,Kontrakter!$D$9,L314=Kontrakter!$C$10,Kontrakter!$D$10,L314=Kontrakter!$C$11,Kontrakter!$D$11)</f>
        <v>23128800</v>
      </c>
      <c r="N314" s="47" t="str" cm="1">
        <f t="array" ref="N314">_xlfn.IFS(L314=Kontrakter!$C$3,Kontrakter!$E$3,L314=Kontrakter!$C$2,Kontrakter!$E$2,L314=Kontrakter!$C$4,Kontrakter!$E$4,L314=Kontrakter!$C$5,Kontrakter!$E$5,L314=Kontrakter!$C$6,Kontrakter!$E$6,L314=Kontrakter!$C$7,Kontrakter!$E$7,L314=Kontrakter!$C$8,Kontrakter!$E$8,L314=Kontrakter!$C$9,Kontrakter!$E$9,L314=Kontrakter!$C$10,Kontrakter!$E$10,L314=Kontrakter!$C$11,Kontrakter!$E$11)</f>
        <v>tilsyn@elvia.no</v>
      </c>
    </row>
    <row r="315" spans="1:14" s="42" customFormat="1" x14ac:dyDescent="0.3">
      <c r="A315" s="43">
        <v>581</v>
      </c>
      <c r="B315" s="42" t="s">
        <v>10</v>
      </c>
      <c r="C315" s="42" t="s">
        <v>344</v>
      </c>
      <c r="D315" s="42" t="s">
        <v>16</v>
      </c>
      <c r="E315" s="42" t="s">
        <v>302</v>
      </c>
      <c r="F315" s="44" t="s">
        <v>1403</v>
      </c>
      <c r="G315" s="42" t="s">
        <v>10</v>
      </c>
      <c r="H315" s="45" t="s">
        <v>1364</v>
      </c>
      <c r="I315" s="46">
        <v>2</v>
      </c>
      <c r="J315" s="46" t="s">
        <v>10</v>
      </c>
      <c r="K315" s="46" t="s">
        <v>302</v>
      </c>
      <c r="L315" s="45" t="str" cm="1">
        <f t="array" ref="L315">_xlfn.IFS(H315=Kontrakter!$B$3,Kontrakter!$C$3,H315=Kontrakter!$B$2,Kontrakter!$C$2,H315=Kontrakter!$B$4,Kontrakter!$C$4,H315=Kontrakter!$B$5,Kontrakter!$C$5,H315=Kontrakter!$B$6,Kontrakter!$C$6,H315=Kontrakter!$B$7,Kontrakter!$C$7,H315=Kontrakter!$B$8,Kontrakter!$C$8,H315=Kontrakter!$B$9,Kontrakter!$C$9,H315=Kontrakter!$B$10,Kontrakter!$C$10,H315=Kontrakter!$B$11,Kontrakter!$C$11)</f>
        <v>Omexom Elsikkerhet AS</v>
      </c>
      <c r="M315" s="45" cm="1">
        <f t="array" ref="M315">_xlfn.IFS(L315=Kontrakter!$C$3,Kontrakter!$D$3,L315=Kontrakter!$C$2,Kontrakter!$D$2,L315=Kontrakter!$C$4,Kontrakter!$D$4,L315=Kontrakter!$C$5,Kontrakter!$D$5,L315=Kontrakter!$C$6,Kontrakter!$D$6,L315=Kontrakter!$C$7,Kontrakter!$D$7,L315=Kontrakter!$C$8,Kontrakter!$D$8,L315=Kontrakter!$C$9,Kontrakter!$D$9,L315=Kontrakter!$C$10,Kontrakter!$D$10,L315=Kontrakter!$C$11,Kontrakter!$D$11)</f>
        <v>23128800</v>
      </c>
      <c r="N315" s="47" t="str" cm="1">
        <f t="array" ref="N315">_xlfn.IFS(L315=Kontrakter!$C$3,Kontrakter!$E$3,L315=Kontrakter!$C$2,Kontrakter!$E$2,L315=Kontrakter!$C$4,Kontrakter!$E$4,L315=Kontrakter!$C$5,Kontrakter!$E$5,L315=Kontrakter!$C$6,Kontrakter!$E$6,L315=Kontrakter!$C$7,Kontrakter!$E$7,L315=Kontrakter!$C$8,Kontrakter!$E$8,L315=Kontrakter!$C$9,Kontrakter!$E$9,L315=Kontrakter!$C$10,Kontrakter!$E$10,L315=Kontrakter!$C$11,Kontrakter!$E$11)</f>
        <v>tilsyn@elvia.no</v>
      </c>
    </row>
    <row r="316" spans="1:14" s="42" customFormat="1" x14ac:dyDescent="0.3">
      <c r="A316" s="43">
        <v>582</v>
      </c>
      <c r="B316" s="42" t="s">
        <v>10</v>
      </c>
      <c r="C316" s="42" t="s">
        <v>345</v>
      </c>
      <c r="D316" s="42" t="s">
        <v>16</v>
      </c>
      <c r="E316" s="42" t="s">
        <v>302</v>
      </c>
      <c r="F316" s="44" t="s">
        <v>1403</v>
      </c>
      <c r="G316" s="42" t="s">
        <v>10</v>
      </c>
      <c r="H316" s="45" t="s">
        <v>1364</v>
      </c>
      <c r="I316" s="46">
        <v>2</v>
      </c>
      <c r="J316" s="46" t="s">
        <v>10</v>
      </c>
      <c r="K316" s="46" t="s">
        <v>302</v>
      </c>
      <c r="L316" s="45" t="str" cm="1">
        <f t="array" ref="L316">_xlfn.IFS(H316=Kontrakter!$B$3,Kontrakter!$C$3,H316=Kontrakter!$B$2,Kontrakter!$C$2,H316=Kontrakter!$B$4,Kontrakter!$C$4,H316=Kontrakter!$B$5,Kontrakter!$C$5,H316=Kontrakter!$B$6,Kontrakter!$C$6,H316=Kontrakter!$B$7,Kontrakter!$C$7,H316=Kontrakter!$B$8,Kontrakter!$C$8,H316=Kontrakter!$B$9,Kontrakter!$C$9,H316=Kontrakter!$B$10,Kontrakter!$C$10,H316=Kontrakter!$B$11,Kontrakter!$C$11)</f>
        <v>Omexom Elsikkerhet AS</v>
      </c>
      <c r="M316" s="45" cm="1">
        <f t="array" ref="M316">_xlfn.IFS(L316=Kontrakter!$C$3,Kontrakter!$D$3,L316=Kontrakter!$C$2,Kontrakter!$D$2,L316=Kontrakter!$C$4,Kontrakter!$D$4,L316=Kontrakter!$C$5,Kontrakter!$D$5,L316=Kontrakter!$C$6,Kontrakter!$D$6,L316=Kontrakter!$C$7,Kontrakter!$D$7,L316=Kontrakter!$C$8,Kontrakter!$D$8,L316=Kontrakter!$C$9,Kontrakter!$D$9,L316=Kontrakter!$C$10,Kontrakter!$D$10,L316=Kontrakter!$C$11,Kontrakter!$D$11)</f>
        <v>23128800</v>
      </c>
      <c r="N316" s="47" t="str" cm="1">
        <f t="array" ref="N316">_xlfn.IFS(L316=Kontrakter!$C$3,Kontrakter!$E$3,L316=Kontrakter!$C$2,Kontrakter!$E$2,L316=Kontrakter!$C$4,Kontrakter!$E$4,L316=Kontrakter!$C$5,Kontrakter!$E$5,L316=Kontrakter!$C$6,Kontrakter!$E$6,L316=Kontrakter!$C$7,Kontrakter!$E$7,L316=Kontrakter!$C$8,Kontrakter!$E$8,L316=Kontrakter!$C$9,Kontrakter!$E$9,L316=Kontrakter!$C$10,Kontrakter!$E$10,L316=Kontrakter!$C$11,Kontrakter!$E$11)</f>
        <v>tilsyn@elvia.no</v>
      </c>
    </row>
    <row r="317" spans="1:14" s="42" customFormat="1" x14ac:dyDescent="0.3">
      <c r="A317" s="43">
        <v>583</v>
      </c>
      <c r="B317" s="42" t="s">
        <v>10</v>
      </c>
      <c r="C317" s="42" t="s">
        <v>346</v>
      </c>
      <c r="D317" s="42" t="s">
        <v>16</v>
      </c>
      <c r="E317" s="42" t="s">
        <v>302</v>
      </c>
      <c r="F317" s="44" t="s">
        <v>1403</v>
      </c>
      <c r="G317" s="42" t="s">
        <v>10</v>
      </c>
      <c r="H317" s="45" t="s">
        <v>1364</v>
      </c>
      <c r="I317" s="46">
        <v>2</v>
      </c>
      <c r="J317" s="46" t="s">
        <v>10</v>
      </c>
      <c r="K317" s="46" t="s">
        <v>302</v>
      </c>
      <c r="L317" s="45" t="str" cm="1">
        <f t="array" ref="L317">_xlfn.IFS(H317=Kontrakter!$B$3,Kontrakter!$C$3,H317=Kontrakter!$B$2,Kontrakter!$C$2,H317=Kontrakter!$B$4,Kontrakter!$C$4,H317=Kontrakter!$B$5,Kontrakter!$C$5,H317=Kontrakter!$B$6,Kontrakter!$C$6,H317=Kontrakter!$B$7,Kontrakter!$C$7,H317=Kontrakter!$B$8,Kontrakter!$C$8,H317=Kontrakter!$B$9,Kontrakter!$C$9,H317=Kontrakter!$B$10,Kontrakter!$C$10,H317=Kontrakter!$B$11,Kontrakter!$C$11)</f>
        <v>Omexom Elsikkerhet AS</v>
      </c>
      <c r="M317" s="45" cm="1">
        <f t="array" ref="M317">_xlfn.IFS(L317=Kontrakter!$C$3,Kontrakter!$D$3,L317=Kontrakter!$C$2,Kontrakter!$D$2,L317=Kontrakter!$C$4,Kontrakter!$D$4,L317=Kontrakter!$C$5,Kontrakter!$D$5,L317=Kontrakter!$C$6,Kontrakter!$D$6,L317=Kontrakter!$C$7,Kontrakter!$D$7,L317=Kontrakter!$C$8,Kontrakter!$D$8,L317=Kontrakter!$C$9,Kontrakter!$D$9,L317=Kontrakter!$C$10,Kontrakter!$D$10,L317=Kontrakter!$C$11,Kontrakter!$D$11)</f>
        <v>23128800</v>
      </c>
      <c r="N317" s="47" t="str" cm="1">
        <f t="array" ref="N317">_xlfn.IFS(L317=Kontrakter!$C$3,Kontrakter!$E$3,L317=Kontrakter!$C$2,Kontrakter!$E$2,L317=Kontrakter!$C$4,Kontrakter!$E$4,L317=Kontrakter!$C$5,Kontrakter!$E$5,L317=Kontrakter!$C$6,Kontrakter!$E$6,L317=Kontrakter!$C$7,Kontrakter!$E$7,L317=Kontrakter!$C$8,Kontrakter!$E$8,L317=Kontrakter!$C$9,Kontrakter!$E$9,L317=Kontrakter!$C$10,Kontrakter!$E$10,L317=Kontrakter!$C$11,Kontrakter!$E$11)</f>
        <v>tilsyn@elvia.no</v>
      </c>
    </row>
    <row r="318" spans="1:14" s="42" customFormat="1" x14ac:dyDescent="0.3">
      <c r="A318" s="43">
        <v>584</v>
      </c>
      <c r="B318" s="42" t="s">
        <v>10</v>
      </c>
      <c r="C318" s="42" t="s">
        <v>347</v>
      </c>
      <c r="D318" s="42" t="s">
        <v>16</v>
      </c>
      <c r="E318" s="42" t="s">
        <v>302</v>
      </c>
      <c r="F318" s="44" t="s">
        <v>1403</v>
      </c>
      <c r="G318" s="42" t="s">
        <v>10</v>
      </c>
      <c r="H318" s="45" t="s">
        <v>1364</v>
      </c>
      <c r="I318" s="46">
        <v>2</v>
      </c>
      <c r="J318" s="46" t="s">
        <v>10</v>
      </c>
      <c r="K318" s="46" t="s">
        <v>302</v>
      </c>
      <c r="L318" s="45" t="str" cm="1">
        <f t="array" ref="L318">_xlfn.IFS(H318=Kontrakter!$B$3,Kontrakter!$C$3,H318=Kontrakter!$B$2,Kontrakter!$C$2,H318=Kontrakter!$B$4,Kontrakter!$C$4,H318=Kontrakter!$B$5,Kontrakter!$C$5,H318=Kontrakter!$B$6,Kontrakter!$C$6,H318=Kontrakter!$B$7,Kontrakter!$C$7,H318=Kontrakter!$B$8,Kontrakter!$C$8,H318=Kontrakter!$B$9,Kontrakter!$C$9,H318=Kontrakter!$B$10,Kontrakter!$C$10,H318=Kontrakter!$B$11,Kontrakter!$C$11)</f>
        <v>Omexom Elsikkerhet AS</v>
      </c>
      <c r="M318" s="45" cm="1">
        <f t="array" ref="M318">_xlfn.IFS(L318=Kontrakter!$C$3,Kontrakter!$D$3,L318=Kontrakter!$C$2,Kontrakter!$D$2,L318=Kontrakter!$C$4,Kontrakter!$D$4,L318=Kontrakter!$C$5,Kontrakter!$D$5,L318=Kontrakter!$C$6,Kontrakter!$D$6,L318=Kontrakter!$C$7,Kontrakter!$D$7,L318=Kontrakter!$C$8,Kontrakter!$D$8,L318=Kontrakter!$C$9,Kontrakter!$D$9,L318=Kontrakter!$C$10,Kontrakter!$D$10,L318=Kontrakter!$C$11,Kontrakter!$D$11)</f>
        <v>23128800</v>
      </c>
      <c r="N318" s="47" t="str" cm="1">
        <f t="array" ref="N318">_xlfn.IFS(L318=Kontrakter!$C$3,Kontrakter!$E$3,L318=Kontrakter!$C$2,Kontrakter!$E$2,L318=Kontrakter!$C$4,Kontrakter!$E$4,L318=Kontrakter!$C$5,Kontrakter!$E$5,L318=Kontrakter!$C$6,Kontrakter!$E$6,L318=Kontrakter!$C$7,Kontrakter!$E$7,L318=Kontrakter!$C$8,Kontrakter!$E$8,L318=Kontrakter!$C$9,Kontrakter!$E$9,L318=Kontrakter!$C$10,Kontrakter!$E$10,L318=Kontrakter!$C$11,Kontrakter!$E$11)</f>
        <v>tilsyn@elvia.no</v>
      </c>
    </row>
    <row r="319" spans="1:14" s="42" customFormat="1" x14ac:dyDescent="0.3">
      <c r="A319" s="43">
        <v>585</v>
      </c>
      <c r="B319" s="42" t="s">
        <v>10</v>
      </c>
      <c r="C319" s="42" t="s">
        <v>348</v>
      </c>
      <c r="D319" s="42" t="s">
        <v>16</v>
      </c>
      <c r="E319" s="42" t="s">
        <v>302</v>
      </c>
      <c r="F319" s="44" t="s">
        <v>1403</v>
      </c>
      <c r="G319" s="42" t="s">
        <v>10</v>
      </c>
      <c r="H319" s="45" t="s">
        <v>1364</v>
      </c>
      <c r="I319" s="46">
        <v>2</v>
      </c>
      <c r="J319" s="46" t="s">
        <v>10</v>
      </c>
      <c r="K319" s="46" t="s">
        <v>302</v>
      </c>
      <c r="L319" s="45" t="str" cm="1">
        <f t="array" ref="L319">_xlfn.IFS(H319=Kontrakter!$B$3,Kontrakter!$C$3,H319=Kontrakter!$B$2,Kontrakter!$C$2,H319=Kontrakter!$B$4,Kontrakter!$C$4,H319=Kontrakter!$B$5,Kontrakter!$C$5,H319=Kontrakter!$B$6,Kontrakter!$C$6,H319=Kontrakter!$B$7,Kontrakter!$C$7,H319=Kontrakter!$B$8,Kontrakter!$C$8,H319=Kontrakter!$B$9,Kontrakter!$C$9,H319=Kontrakter!$B$10,Kontrakter!$C$10,H319=Kontrakter!$B$11,Kontrakter!$C$11)</f>
        <v>Omexom Elsikkerhet AS</v>
      </c>
      <c r="M319" s="45" cm="1">
        <f t="array" ref="M319">_xlfn.IFS(L319=Kontrakter!$C$3,Kontrakter!$D$3,L319=Kontrakter!$C$2,Kontrakter!$D$2,L319=Kontrakter!$C$4,Kontrakter!$D$4,L319=Kontrakter!$C$5,Kontrakter!$D$5,L319=Kontrakter!$C$6,Kontrakter!$D$6,L319=Kontrakter!$C$7,Kontrakter!$D$7,L319=Kontrakter!$C$8,Kontrakter!$D$8,L319=Kontrakter!$C$9,Kontrakter!$D$9,L319=Kontrakter!$C$10,Kontrakter!$D$10,L319=Kontrakter!$C$11,Kontrakter!$D$11)</f>
        <v>23128800</v>
      </c>
      <c r="N319" s="47" t="str" cm="1">
        <f t="array" ref="N319">_xlfn.IFS(L319=Kontrakter!$C$3,Kontrakter!$E$3,L319=Kontrakter!$C$2,Kontrakter!$E$2,L319=Kontrakter!$C$4,Kontrakter!$E$4,L319=Kontrakter!$C$5,Kontrakter!$E$5,L319=Kontrakter!$C$6,Kontrakter!$E$6,L319=Kontrakter!$C$7,Kontrakter!$E$7,L319=Kontrakter!$C$8,Kontrakter!$E$8,L319=Kontrakter!$C$9,Kontrakter!$E$9,L319=Kontrakter!$C$10,Kontrakter!$E$10,L319=Kontrakter!$C$11,Kontrakter!$E$11)</f>
        <v>tilsyn@elvia.no</v>
      </c>
    </row>
    <row r="320" spans="1:14" s="42" customFormat="1" x14ac:dyDescent="0.3">
      <c r="A320" s="43">
        <v>586</v>
      </c>
      <c r="B320" s="42" t="s">
        <v>10</v>
      </c>
      <c r="C320" s="42" t="s">
        <v>349</v>
      </c>
      <c r="D320" s="42" t="s">
        <v>16</v>
      </c>
      <c r="E320" s="42" t="s">
        <v>302</v>
      </c>
      <c r="F320" s="44" t="s">
        <v>1403</v>
      </c>
      <c r="G320" s="42" t="s">
        <v>10</v>
      </c>
      <c r="H320" s="45" t="s">
        <v>1364</v>
      </c>
      <c r="I320" s="46">
        <v>2</v>
      </c>
      <c r="J320" s="46" t="s">
        <v>10</v>
      </c>
      <c r="K320" s="46" t="s">
        <v>302</v>
      </c>
      <c r="L320" s="45" t="str" cm="1">
        <f t="array" ref="L320">_xlfn.IFS(H320=Kontrakter!$B$3,Kontrakter!$C$3,H320=Kontrakter!$B$2,Kontrakter!$C$2,H320=Kontrakter!$B$4,Kontrakter!$C$4,H320=Kontrakter!$B$5,Kontrakter!$C$5,H320=Kontrakter!$B$6,Kontrakter!$C$6,H320=Kontrakter!$B$7,Kontrakter!$C$7,H320=Kontrakter!$B$8,Kontrakter!$C$8,H320=Kontrakter!$B$9,Kontrakter!$C$9,H320=Kontrakter!$B$10,Kontrakter!$C$10,H320=Kontrakter!$B$11,Kontrakter!$C$11)</f>
        <v>Omexom Elsikkerhet AS</v>
      </c>
      <c r="M320" s="45" cm="1">
        <f t="array" ref="M320">_xlfn.IFS(L320=Kontrakter!$C$3,Kontrakter!$D$3,L320=Kontrakter!$C$2,Kontrakter!$D$2,L320=Kontrakter!$C$4,Kontrakter!$D$4,L320=Kontrakter!$C$5,Kontrakter!$D$5,L320=Kontrakter!$C$6,Kontrakter!$D$6,L320=Kontrakter!$C$7,Kontrakter!$D$7,L320=Kontrakter!$C$8,Kontrakter!$D$8,L320=Kontrakter!$C$9,Kontrakter!$D$9,L320=Kontrakter!$C$10,Kontrakter!$D$10,L320=Kontrakter!$C$11,Kontrakter!$D$11)</f>
        <v>23128800</v>
      </c>
      <c r="N320" s="47" t="str" cm="1">
        <f t="array" ref="N320">_xlfn.IFS(L320=Kontrakter!$C$3,Kontrakter!$E$3,L320=Kontrakter!$C$2,Kontrakter!$E$2,L320=Kontrakter!$C$4,Kontrakter!$E$4,L320=Kontrakter!$C$5,Kontrakter!$E$5,L320=Kontrakter!$C$6,Kontrakter!$E$6,L320=Kontrakter!$C$7,Kontrakter!$E$7,L320=Kontrakter!$C$8,Kontrakter!$E$8,L320=Kontrakter!$C$9,Kontrakter!$E$9,L320=Kontrakter!$C$10,Kontrakter!$E$10,L320=Kontrakter!$C$11,Kontrakter!$E$11)</f>
        <v>tilsyn@elvia.no</v>
      </c>
    </row>
    <row r="321" spans="1:14" s="42" customFormat="1" x14ac:dyDescent="0.3">
      <c r="A321" s="43">
        <v>587</v>
      </c>
      <c r="B321" s="42" t="s">
        <v>10</v>
      </c>
      <c r="C321" s="42" t="s">
        <v>475</v>
      </c>
      <c r="D321" s="42" t="s">
        <v>16</v>
      </c>
      <c r="E321" s="42" t="s">
        <v>185</v>
      </c>
      <c r="F321" s="44" t="s">
        <v>1403</v>
      </c>
      <c r="G321" s="42" t="s">
        <v>10</v>
      </c>
      <c r="H321" s="45" t="s">
        <v>1364</v>
      </c>
      <c r="I321" s="46">
        <v>2</v>
      </c>
      <c r="J321" s="46" t="s">
        <v>10</v>
      </c>
      <c r="K321" s="46" t="s">
        <v>185</v>
      </c>
      <c r="L321" s="45" t="str" cm="1">
        <f t="array" ref="L321">_xlfn.IFS(H321=Kontrakter!$B$3,Kontrakter!$C$3,H321=Kontrakter!$B$2,Kontrakter!$C$2,H321=Kontrakter!$B$4,Kontrakter!$C$4,H321=Kontrakter!$B$5,Kontrakter!$C$5,H321=Kontrakter!$B$6,Kontrakter!$C$6,H321=Kontrakter!$B$7,Kontrakter!$C$7,H321=Kontrakter!$B$8,Kontrakter!$C$8,H321=Kontrakter!$B$9,Kontrakter!$C$9,H321=Kontrakter!$B$10,Kontrakter!$C$10,H321=Kontrakter!$B$11,Kontrakter!$C$11)</f>
        <v>Omexom Elsikkerhet AS</v>
      </c>
      <c r="M321" s="45" cm="1">
        <f t="array" ref="M321">_xlfn.IFS(L321=Kontrakter!$C$3,Kontrakter!$D$3,L321=Kontrakter!$C$2,Kontrakter!$D$2,L321=Kontrakter!$C$4,Kontrakter!$D$4,L321=Kontrakter!$C$5,Kontrakter!$D$5,L321=Kontrakter!$C$6,Kontrakter!$D$6,L321=Kontrakter!$C$7,Kontrakter!$D$7,L321=Kontrakter!$C$8,Kontrakter!$D$8,L321=Kontrakter!$C$9,Kontrakter!$D$9,L321=Kontrakter!$C$10,Kontrakter!$D$10,L321=Kontrakter!$C$11,Kontrakter!$D$11)</f>
        <v>23128800</v>
      </c>
      <c r="N321" s="47" t="str" cm="1">
        <f t="array" ref="N321">_xlfn.IFS(L321=Kontrakter!$C$3,Kontrakter!$E$3,L321=Kontrakter!$C$2,Kontrakter!$E$2,L321=Kontrakter!$C$4,Kontrakter!$E$4,L321=Kontrakter!$C$5,Kontrakter!$E$5,L321=Kontrakter!$C$6,Kontrakter!$E$6,L321=Kontrakter!$C$7,Kontrakter!$E$7,L321=Kontrakter!$C$8,Kontrakter!$E$8,L321=Kontrakter!$C$9,Kontrakter!$E$9,L321=Kontrakter!$C$10,Kontrakter!$E$10,L321=Kontrakter!$C$11,Kontrakter!$E$11)</f>
        <v>tilsyn@elvia.no</v>
      </c>
    </row>
    <row r="322" spans="1:14" s="42" customFormat="1" x14ac:dyDescent="0.3">
      <c r="A322" s="43">
        <v>588</v>
      </c>
      <c r="B322" s="42" t="s">
        <v>10</v>
      </c>
      <c r="C322" s="42" t="s">
        <v>476</v>
      </c>
      <c r="D322" s="42" t="s">
        <v>16</v>
      </c>
      <c r="E322" s="42" t="s">
        <v>185</v>
      </c>
      <c r="F322" s="44" t="s">
        <v>1403</v>
      </c>
      <c r="G322" s="42" t="s">
        <v>10</v>
      </c>
      <c r="H322" s="45" t="s">
        <v>1364</v>
      </c>
      <c r="I322" s="46">
        <v>2</v>
      </c>
      <c r="J322" s="46" t="s">
        <v>10</v>
      </c>
      <c r="K322" s="46" t="s">
        <v>185</v>
      </c>
      <c r="L322" s="45" t="str" cm="1">
        <f t="array" ref="L322">_xlfn.IFS(H322=Kontrakter!$B$3,Kontrakter!$C$3,H322=Kontrakter!$B$2,Kontrakter!$C$2,H322=Kontrakter!$B$4,Kontrakter!$C$4,H322=Kontrakter!$B$5,Kontrakter!$C$5,H322=Kontrakter!$B$6,Kontrakter!$C$6,H322=Kontrakter!$B$7,Kontrakter!$C$7,H322=Kontrakter!$B$8,Kontrakter!$C$8,H322=Kontrakter!$B$9,Kontrakter!$C$9,H322=Kontrakter!$B$10,Kontrakter!$C$10,H322=Kontrakter!$B$11,Kontrakter!$C$11)</f>
        <v>Omexom Elsikkerhet AS</v>
      </c>
      <c r="M322" s="45" cm="1">
        <f t="array" ref="M322">_xlfn.IFS(L322=Kontrakter!$C$3,Kontrakter!$D$3,L322=Kontrakter!$C$2,Kontrakter!$D$2,L322=Kontrakter!$C$4,Kontrakter!$D$4,L322=Kontrakter!$C$5,Kontrakter!$D$5,L322=Kontrakter!$C$6,Kontrakter!$D$6,L322=Kontrakter!$C$7,Kontrakter!$D$7,L322=Kontrakter!$C$8,Kontrakter!$D$8,L322=Kontrakter!$C$9,Kontrakter!$D$9,L322=Kontrakter!$C$10,Kontrakter!$D$10,L322=Kontrakter!$C$11,Kontrakter!$D$11)</f>
        <v>23128800</v>
      </c>
      <c r="N322" s="47" t="str" cm="1">
        <f t="array" ref="N322">_xlfn.IFS(L322=Kontrakter!$C$3,Kontrakter!$E$3,L322=Kontrakter!$C$2,Kontrakter!$E$2,L322=Kontrakter!$C$4,Kontrakter!$E$4,L322=Kontrakter!$C$5,Kontrakter!$E$5,L322=Kontrakter!$C$6,Kontrakter!$E$6,L322=Kontrakter!$C$7,Kontrakter!$E$7,L322=Kontrakter!$C$8,Kontrakter!$E$8,L322=Kontrakter!$C$9,Kontrakter!$E$9,L322=Kontrakter!$C$10,Kontrakter!$E$10,L322=Kontrakter!$C$11,Kontrakter!$E$11)</f>
        <v>tilsyn@elvia.no</v>
      </c>
    </row>
    <row r="323" spans="1:14" s="42" customFormat="1" x14ac:dyDescent="0.3">
      <c r="A323" s="43">
        <v>589</v>
      </c>
      <c r="B323" s="42" t="s">
        <v>10</v>
      </c>
      <c r="C323" s="42" t="s">
        <v>352</v>
      </c>
      <c r="D323" s="42" t="s">
        <v>16</v>
      </c>
      <c r="E323" s="42" t="s">
        <v>302</v>
      </c>
      <c r="F323" s="44" t="s">
        <v>1403</v>
      </c>
      <c r="G323" s="42" t="s">
        <v>10</v>
      </c>
      <c r="H323" s="45" t="s">
        <v>1364</v>
      </c>
      <c r="I323" s="46">
        <v>2</v>
      </c>
      <c r="J323" s="46" t="s">
        <v>10</v>
      </c>
      <c r="K323" s="46" t="s">
        <v>302</v>
      </c>
      <c r="L323" s="45" t="str" cm="1">
        <f t="array" ref="L323">_xlfn.IFS(H323=Kontrakter!$B$3,Kontrakter!$C$3,H323=Kontrakter!$B$2,Kontrakter!$C$2,H323=Kontrakter!$B$4,Kontrakter!$C$4,H323=Kontrakter!$B$5,Kontrakter!$C$5,H323=Kontrakter!$B$6,Kontrakter!$C$6,H323=Kontrakter!$B$7,Kontrakter!$C$7,H323=Kontrakter!$B$8,Kontrakter!$C$8,H323=Kontrakter!$B$9,Kontrakter!$C$9,H323=Kontrakter!$B$10,Kontrakter!$C$10,H323=Kontrakter!$B$11,Kontrakter!$C$11)</f>
        <v>Omexom Elsikkerhet AS</v>
      </c>
      <c r="M323" s="45" cm="1">
        <f t="array" ref="M323">_xlfn.IFS(L323=Kontrakter!$C$3,Kontrakter!$D$3,L323=Kontrakter!$C$2,Kontrakter!$D$2,L323=Kontrakter!$C$4,Kontrakter!$D$4,L323=Kontrakter!$C$5,Kontrakter!$D$5,L323=Kontrakter!$C$6,Kontrakter!$D$6,L323=Kontrakter!$C$7,Kontrakter!$D$7,L323=Kontrakter!$C$8,Kontrakter!$D$8,L323=Kontrakter!$C$9,Kontrakter!$D$9,L323=Kontrakter!$C$10,Kontrakter!$D$10,L323=Kontrakter!$C$11,Kontrakter!$D$11)</f>
        <v>23128800</v>
      </c>
      <c r="N323" s="47" t="str" cm="1">
        <f t="array" ref="N323">_xlfn.IFS(L323=Kontrakter!$C$3,Kontrakter!$E$3,L323=Kontrakter!$C$2,Kontrakter!$E$2,L323=Kontrakter!$C$4,Kontrakter!$E$4,L323=Kontrakter!$C$5,Kontrakter!$E$5,L323=Kontrakter!$C$6,Kontrakter!$E$6,L323=Kontrakter!$C$7,Kontrakter!$E$7,L323=Kontrakter!$C$8,Kontrakter!$E$8,L323=Kontrakter!$C$9,Kontrakter!$E$9,L323=Kontrakter!$C$10,Kontrakter!$E$10,L323=Kontrakter!$C$11,Kontrakter!$E$11)</f>
        <v>tilsyn@elvia.no</v>
      </c>
    </row>
    <row r="324" spans="1:14" s="42" customFormat="1" x14ac:dyDescent="0.3">
      <c r="A324" s="43">
        <v>590</v>
      </c>
      <c r="B324" s="42" t="s">
        <v>10</v>
      </c>
      <c r="C324" s="42" t="s">
        <v>353</v>
      </c>
      <c r="D324" s="42" t="s">
        <v>16</v>
      </c>
      <c r="E324" s="42" t="s">
        <v>302</v>
      </c>
      <c r="F324" s="44" t="s">
        <v>1403</v>
      </c>
      <c r="G324" s="42" t="s">
        <v>10</v>
      </c>
      <c r="H324" s="45" t="s">
        <v>1364</v>
      </c>
      <c r="I324" s="46">
        <v>2</v>
      </c>
      <c r="J324" s="46" t="s">
        <v>10</v>
      </c>
      <c r="K324" s="46" t="s">
        <v>302</v>
      </c>
      <c r="L324" s="45" t="str" cm="1">
        <f t="array" ref="L324">_xlfn.IFS(H324=Kontrakter!$B$3,Kontrakter!$C$3,H324=Kontrakter!$B$2,Kontrakter!$C$2,H324=Kontrakter!$B$4,Kontrakter!$C$4,H324=Kontrakter!$B$5,Kontrakter!$C$5,H324=Kontrakter!$B$6,Kontrakter!$C$6,H324=Kontrakter!$B$7,Kontrakter!$C$7,H324=Kontrakter!$B$8,Kontrakter!$C$8,H324=Kontrakter!$B$9,Kontrakter!$C$9,H324=Kontrakter!$B$10,Kontrakter!$C$10,H324=Kontrakter!$B$11,Kontrakter!$C$11)</f>
        <v>Omexom Elsikkerhet AS</v>
      </c>
      <c r="M324" s="45" cm="1">
        <f t="array" ref="M324">_xlfn.IFS(L324=Kontrakter!$C$3,Kontrakter!$D$3,L324=Kontrakter!$C$2,Kontrakter!$D$2,L324=Kontrakter!$C$4,Kontrakter!$D$4,L324=Kontrakter!$C$5,Kontrakter!$D$5,L324=Kontrakter!$C$6,Kontrakter!$D$6,L324=Kontrakter!$C$7,Kontrakter!$D$7,L324=Kontrakter!$C$8,Kontrakter!$D$8,L324=Kontrakter!$C$9,Kontrakter!$D$9,L324=Kontrakter!$C$10,Kontrakter!$D$10,L324=Kontrakter!$C$11,Kontrakter!$D$11)</f>
        <v>23128800</v>
      </c>
      <c r="N324" s="47" t="str" cm="1">
        <f t="array" ref="N324">_xlfn.IFS(L324=Kontrakter!$C$3,Kontrakter!$E$3,L324=Kontrakter!$C$2,Kontrakter!$E$2,L324=Kontrakter!$C$4,Kontrakter!$E$4,L324=Kontrakter!$C$5,Kontrakter!$E$5,L324=Kontrakter!$C$6,Kontrakter!$E$6,L324=Kontrakter!$C$7,Kontrakter!$E$7,L324=Kontrakter!$C$8,Kontrakter!$E$8,L324=Kontrakter!$C$9,Kontrakter!$E$9,L324=Kontrakter!$C$10,Kontrakter!$E$10,L324=Kontrakter!$C$11,Kontrakter!$E$11)</f>
        <v>tilsyn@elvia.no</v>
      </c>
    </row>
    <row r="325" spans="1:14" s="42" customFormat="1" x14ac:dyDescent="0.3">
      <c r="A325" s="43">
        <v>591</v>
      </c>
      <c r="B325" s="42" t="s">
        <v>10</v>
      </c>
      <c r="C325" s="42" t="s">
        <v>354</v>
      </c>
      <c r="D325" s="42" t="s">
        <v>16</v>
      </c>
      <c r="E325" s="42" t="s">
        <v>302</v>
      </c>
      <c r="F325" s="44" t="s">
        <v>1403</v>
      </c>
      <c r="G325" s="42" t="s">
        <v>10</v>
      </c>
      <c r="H325" s="45" t="s">
        <v>1364</v>
      </c>
      <c r="I325" s="46">
        <v>2</v>
      </c>
      <c r="J325" s="46" t="s">
        <v>10</v>
      </c>
      <c r="K325" s="46" t="s">
        <v>302</v>
      </c>
      <c r="L325" s="45" t="str" cm="1">
        <f t="array" ref="L325">_xlfn.IFS(H325=Kontrakter!$B$3,Kontrakter!$C$3,H325=Kontrakter!$B$2,Kontrakter!$C$2,H325=Kontrakter!$B$4,Kontrakter!$C$4,H325=Kontrakter!$B$5,Kontrakter!$C$5,H325=Kontrakter!$B$6,Kontrakter!$C$6,H325=Kontrakter!$B$7,Kontrakter!$C$7,H325=Kontrakter!$B$8,Kontrakter!$C$8,H325=Kontrakter!$B$9,Kontrakter!$C$9,H325=Kontrakter!$B$10,Kontrakter!$C$10,H325=Kontrakter!$B$11,Kontrakter!$C$11)</f>
        <v>Omexom Elsikkerhet AS</v>
      </c>
      <c r="M325" s="45" cm="1">
        <f t="array" ref="M325">_xlfn.IFS(L325=Kontrakter!$C$3,Kontrakter!$D$3,L325=Kontrakter!$C$2,Kontrakter!$D$2,L325=Kontrakter!$C$4,Kontrakter!$D$4,L325=Kontrakter!$C$5,Kontrakter!$D$5,L325=Kontrakter!$C$6,Kontrakter!$D$6,L325=Kontrakter!$C$7,Kontrakter!$D$7,L325=Kontrakter!$C$8,Kontrakter!$D$8,L325=Kontrakter!$C$9,Kontrakter!$D$9,L325=Kontrakter!$C$10,Kontrakter!$D$10,L325=Kontrakter!$C$11,Kontrakter!$D$11)</f>
        <v>23128800</v>
      </c>
      <c r="N325" s="47" t="str" cm="1">
        <f t="array" ref="N325">_xlfn.IFS(L325=Kontrakter!$C$3,Kontrakter!$E$3,L325=Kontrakter!$C$2,Kontrakter!$E$2,L325=Kontrakter!$C$4,Kontrakter!$E$4,L325=Kontrakter!$C$5,Kontrakter!$E$5,L325=Kontrakter!$C$6,Kontrakter!$E$6,L325=Kontrakter!$C$7,Kontrakter!$E$7,L325=Kontrakter!$C$8,Kontrakter!$E$8,L325=Kontrakter!$C$9,Kontrakter!$E$9,L325=Kontrakter!$C$10,Kontrakter!$E$10,L325=Kontrakter!$C$11,Kontrakter!$E$11)</f>
        <v>tilsyn@elvia.no</v>
      </c>
    </row>
    <row r="326" spans="1:14" s="42" customFormat="1" x14ac:dyDescent="0.3">
      <c r="A326" s="43">
        <v>592</v>
      </c>
      <c r="B326" s="42" t="s">
        <v>10</v>
      </c>
      <c r="C326" s="42" t="s">
        <v>355</v>
      </c>
      <c r="D326" s="42" t="s">
        <v>16</v>
      </c>
      <c r="E326" s="42" t="s">
        <v>302</v>
      </c>
      <c r="F326" s="44" t="s">
        <v>1403</v>
      </c>
      <c r="G326" s="42" t="s">
        <v>10</v>
      </c>
      <c r="H326" s="45" t="s">
        <v>1364</v>
      </c>
      <c r="I326" s="46">
        <v>2</v>
      </c>
      <c r="J326" s="46" t="s">
        <v>10</v>
      </c>
      <c r="K326" s="46" t="s">
        <v>302</v>
      </c>
      <c r="L326" s="45" t="str" cm="1">
        <f t="array" ref="L326">_xlfn.IFS(H326=Kontrakter!$B$3,Kontrakter!$C$3,H326=Kontrakter!$B$2,Kontrakter!$C$2,H326=Kontrakter!$B$4,Kontrakter!$C$4,H326=Kontrakter!$B$5,Kontrakter!$C$5,H326=Kontrakter!$B$6,Kontrakter!$C$6,H326=Kontrakter!$B$7,Kontrakter!$C$7,H326=Kontrakter!$B$8,Kontrakter!$C$8,H326=Kontrakter!$B$9,Kontrakter!$C$9,H326=Kontrakter!$B$10,Kontrakter!$C$10,H326=Kontrakter!$B$11,Kontrakter!$C$11)</f>
        <v>Omexom Elsikkerhet AS</v>
      </c>
      <c r="M326" s="45" cm="1">
        <f t="array" ref="M326">_xlfn.IFS(L326=Kontrakter!$C$3,Kontrakter!$D$3,L326=Kontrakter!$C$2,Kontrakter!$D$2,L326=Kontrakter!$C$4,Kontrakter!$D$4,L326=Kontrakter!$C$5,Kontrakter!$D$5,L326=Kontrakter!$C$6,Kontrakter!$D$6,L326=Kontrakter!$C$7,Kontrakter!$D$7,L326=Kontrakter!$C$8,Kontrakter!$D$8,L326=Kontrakter!$C$9,Kontrakter!$D$9,L326=Kontrakter!$C$10,Kontrakter!$D$10,L326=Kontrakter!$C$11,Kontrakter!$D$11)</f>
        <v>23128800</v>
      </c>
      <c r="N326" s="47" t="str" cm="1">
        <f t="array" ref="N326">_xlfn.IFS(L326=Kontrakter!$C$3,Kontrakter!$E$3,L326=Kontrakter!$C$2,Kontrakter!$E$2,L326=Kontrakter!$C$4,Kontrakter!$E$4,L326=Kontrakter!$C$5,Kontrakter!$E$5,L326=Kontrakter!$C$6,Kontrakter!$E$6,L326=Kontrakter!$C$7,Kontrakter!$E$7,L326=Kontrakter!$C$8,Kontrakter!$E$8,L326=Kontrakter!$C$9,Kontrakter!$E$9,L326=Kontrakter!$C$10,Kontrakter!$E$10,L326=Kontrakter!$C$11,Kontrakter!$E$11)</f>
        <v>tilsyn@elvia.no</v>
      </c>
    </row>
    <row r="327" spans="1:14" s="42" customFormat="1" x14ac:dyDescent="0.3">
      <c r="A327" s="43">
        <v>593</v>
      </c>
      <c r="B327" s="42" t="s">
        <v>10</v>
      </c>
      <c r="C327" s="42" t="s">
        <v>356</v>
      </c>
      <c r="D327" s="42" t="s">
        <v>16</v>
      </c>
      <c r="E327" s="42" t="s">
        <v>302</v>
      </c>
      <c r="F327" s="44" t="s">
        <v>1403</v>
      </c>
      <c r="G327" s="42" t="s">
        <v>10</v>
      </c>
      <c r="H327" s="45" t="s">
        <v>1364</v>
      </c>
      <c r="I327" s="46">
        <v>2</v>
      </c>
      <c r="J327" s="46" t="s">
        <v>10</v>
      </c>
      <c r="K327" s="46" t="s">
        <v>302</v>
      </c>
      <c r="L327" s="45" t="str" cm="1">
        <f t="array" ref="L327">_xlfn.IFS(H327=Kontrakter!$B$3,Kontrakter!$C$3,H327=Kontrakter!$B$2,Kontrakter!$C$2,H327=Kontrakter!$B$4,Kontrakter!$C$4,H327=Kontrakter!$B$5,Kontrakter!$C$5,H327=Kontrakter!$B$6,Kontrakter!$C$6,H327=Kontrakter!$B$7,Kontrakter!$C$7,H327=Kontrakter!$B$8,Kontrakter!$C$8,H327=Kontrakter!$B$9,Kontrakter!$C$9,H327=Kontrakter!$B$10,Kontrakter!$C$10,H327=Kontrakter!$B$11,Kontrakter!$C$11)</f>
        <v>Omexom Elsikkerhet AS</v>
      </c>
      <c r="M327" s="45" cm="1">
        <f t="array" ref="M327">_xlfn.IFS(L327=Kontrakter!$C$3,Kontrakter!$D$3,L327=Kontrakter!$C$2,Kontrakter!$D$2,L327=Kontrakter!$C$4,Kontrakter!$D$4,L327=Kontrakter!$C$5,Kontrakter!$D$5,L327=Kontrakter!$C$6,Kontrakter!$D$6,L327=Kontrakter!$C$7,Kontrakter!$D$7,L327=Kontrakter!$C$8,Kontrakter!$D$8,L327=Kontrakter!$C$9,Kontrakter!$D$9,L327=Kontrakter!$C$10,Kontrakter!$D$10,L327=Kontrakter!$C$11,Kontrakter!$D$11)</f>
        <v>23128800</v>
      </c>
      <c r="N327" s="47" t="str" cm="1">
        <f t="array" ref="N327">_xlfn.IFS(L327=Kontrakter!$C$3,Kontrakter!$E$3,L327=Kontrakter!$C$2,Kontrakter!$E$2,L327=Kontrakter!$C$4,Kontrakter!$E$4,L327=Kontrakter!$C$5,Kontrakter!$E$5,L327=Kontrakter!$C$6,Kontrakter!$E$6,L327=Kontrakter!$C$7,Kontrakter!$E$7,L327=Kontrakter!$C$8,Kontrakter!$E$8,L327=Kontrakter!$C$9,Kontrakter!$E$9,L327=Kontrakter!$C$10,Kontrakter!$E$10,L327=Kontrakter!$C$11,Kontrakter!$E$11)</f>
        <v>tilsyn@elvia.no</v>
      </c>
    </row>
    <row r="328" spans="1:14" s="42" customFormat="1" x14ac:dyDescent="0.3">
      <c r="A328" s="43">
        <v>594</v>
      </c>
      <c r="B328" s="42" t="s">
        <v>10</v>
      </c>
      <c r="C328" s="42" t="s">
        <v>357</v>
      </c>
      <c r="D328" s="42" t="s">
        <v>16</v>
      </c>
      <c r="E328" s="42" t="s">
        <v>302</v>
      </c>
      <c r="F328" s="44" t="s">
        <v>1403</v>
      </c>
      <c r="G328" s="42" t="s">
        <v>10</v>
      </c>
      <c r="H328" s="45" t="s">
        <v>1364</v>
      </c>
      <c r="I328" s="46">
        <v>2</v>
      </c>
      <c r="J328" s="46" t="s">
        <v>10</v>
      </c>
      <c r="K328" s="46" t="s">
        <v>302</v>
      </c>
      <c r="L328" s="45" t="str" cm="1">
        <f t="array" ref="L328">_xlfn.IFS(H328=Kontrakter!$B$3,Kontrakter!$C$3,H328=Kontrakter!$B$2,Kontrakter!$C$2,H328=Kontrakter!$B$4,Kontrakter!$C$4,H328=Kontrakter!$B$5,Kontrakter!$C$5,H328=Kontrakter!$B$6,Kontrakter!$C$6,H328=Kontrakter!$B$7,Kontrakter!$C$7,H328=Kontrakter!$B$8,Kontrakter!$C$8,H328=Kontrakter!$B$9,Kontrakter!$C$9,H328=Kontrakter!$B$10,Kontrakter!$C$10,H328=Kontrakter!$B$11,Kontrakter!$C$11)</f>
        <v>Omexom Elsikkerhet AS</v>
      </c>
      <c r="M328" s="45" cm="1">
        <f t="array" ref="M328">_xlfn.IFS(L328=Kontrakter!$C$3,Kontrakter!$D$3,L328=Kontrakter!$C$2,Kontrakter!$D$2,L328=Kontrakter!$C$4,Kontrakter!$D$4,L328=Kontrakter!$C$5,Kontrakter!$D$5,L328=Kontrakter!$C$6,Kontrakter!$D$6,L328=Kontrakter!$C$7,Kontrakter!$D$7,L328=Kontrakter!$C$8,Kontrakter!$D$8,L328=Kontrakter!$C$9,Kontrakter!$D$9,L328=Kontrakter!$C$10,Kontrakter!$D$10,L328=Kontrakter!$C$11,Kontrakter!$D$11)</f>
        <v>23128800</v>
      </c>
      <c r="N328" s="47" t="str" cm="1">
        <f t="array" ref="N328">_xlfn.IFS(L328=Kontrakter!$C$3,Kontrakter!$E$3,L328=Kontrakter!$C$2,Kontrakter!$E$2,L328=Kontrakter!$C$4,Kontrakter!$E$4,L328=Kontrakter!$C$5,Kontrakter!$E$5,L328=Kontrakter!$C$6,Kontrakter!$E$6,L328=Kontrakter!$C$7,Kontrakter!$E$7,L328=Kontrakter!$C$8,Kontrakter!$E$8,L328=Kontrakter!$C$9,Kontrakter!$E$9,L328=Kontrakter!$C$10,Kontrakter!$E$10,L328=Kontrakter!$C$11,Kontrakter!$E$11)</f>
        <v>tilsyn@elvia.no</v>
      </c>
    </row>
    <row r="329" spans="1:14" s="42" customFormat="1" x14ac:dyDescent="0.3">
      <c r="A329" s="43">
        <v>595</v>
      </c>
      <c r="B329" s="42" t="s">
        <v>10</v>
      </c>
      <c r="C329" s="42" t="s">
        <v>358</v>
      </c>
      <c r="D329" s="42" t="s">
        <v>16</v>
      </c>
      <c r="E329" s="42" t="s">
        <v>302</v>
      </c>
      <c r="F329" s="44" t="s">
        <v>1403</v>
      </c>
      <c r="G329" s="42" t="s">
        <v>10</v>
      </c>
      <c r="H329" s="45" t="s">
        <v>1364</v>
      </c>
      <c r="I329" s="46">
        <v>2</v>
      </c>
      <c r="J329" s="46" t="s">
        <v>10</v>
      </c>
      <c r="K329" s="46" t="s">
        <v>302</v>
      </c>
      <c r="L329" s="45" t="str" cm="1">
        <f t="array" ref="L329">_xlfn.IFS(H329=Kontrakter!$B$3,Kontrakter!$C$3,H329=Kontrakter!$B$2,Kontrakter!$C$2,H329=Kontrakter!$B$4,Kontrakter!$C$4,H329=Kontrakter!$B$5,Kontrakter!$C$5,H329=Kontrakter!$B$6,Kontrakter!$C$6,H329=Kontrakter!$B$7,Kontrakter!$C$7,H329=Kontrakter!$B$8,Kontrakter!$C$8,H329=Kontrakter!$B$9,Kontrakter!$C$9,H329=Kontrakter!$B$10,Kontrakter!$C$10,H329=Kontrakter!$B$11,Kontrakter!$C$11)</f>
        <v>Omexom Elsikkerhet AS</v>
      </c>
      <c r="M329" s="45" cm="1">
        <f t="array" ref="M329">_xlfn.IFS(L329=Kontrakter!$C$3,Kontrakter!$D$3,L329=Kontrakter!$C$2,Kontrakter!$D$2,L329=Kontrakter!$C$4,Kontrakter!$D$4,L329=Kontrakter!$C$5,Kontrakter!$D$5,L329=Kontrakter!$C$6,Kontrakter!$D$6,L329=Kontrakter!$C$7,Kontrakter!$D$7,L329=Kontrakter!$C$8,Kontrakter!$D$8,L329=Kontrakter!$C$9,Kontrakter!$D$9,L329=Kontrakter!$C$10,Kontrakter!$D$10,L329=Kontrakter!$C$11,Kontrakter!$D$11)</f>
        <v>23128800</v>
      </c>
      <c r="N329" s="47" t="str" cm="1">
        <f t="array" ref="N329">_xlfn.IFS(L329=Kontrakter!$C$3,Kontrakter!$E$3,L329=Kontrakter!$C$2,Kontrakter!$E$2,L329=Kontrakter!$C$4,Kontrakter!$E$4,L329=Kontrakter!$C$5,Kontrakter!$E$5,L329=Kontrakter!$C$6,Kontrakter!$E$6,L329=Kontrakter!$C$7,Kontrakter!$E$7,L329=Kontrakter!$C$8,Kontrakter!$E$8,L329=Kontrakter!$C$9,Kontrakter!$E$9,L329=Kontrakter!$C$10,Kontrakter!$E$10,L329=Kontrakter!$C$11,Kontrakter!$E$11)</f>
        <v>tilsyn@elvia.no</v>
      </c>
    </row>
    <row r="330" spans="1:14" s="42" customFormat="1" x14ac:dyDescent="0.3">
      <c r="A330" s="43">
        <v>596</v>
      </c>
      <c r="B330" s="42" t="s">
        <v>10</v>
      </c>
      <c r="C330" s="42" t="s">
        <v>359</v>
      </c>
      <c r="D330" s="42" t="s">
        <v>16</v>
      </c>
      <c r="E330" s="42" t="s">
        <v>302</v>
      </c>
      <c r="F330" s="44" t="s">
        <v>1403</v>
      </c>
      <c r="G330" s="42" t="s">
        <v>10</v>
      </c>
      <c r="H330" s="45" t="s">
        <v>1364</v>
      </c>
      <c r="I330" s="46">
        <v>2</v>
      </c>
      <c r="J330" s="46" t="s">
        <v>10</v>
      </c>
      <c r="K330" s="46" t="s">
        <v>302</v>
      </c>
      <c r="L330" s="45" t="str" cm="1">
        <f t="array" ref="L330">_xlfn.IFS(H330=Kontrakter!$B$3,Kontrakter!$C$3,H330=Kontrakter!$B$2,Kontrakter!$C$2,H330=Kontrakter!$B$4,Kontrakter!$C$4,H330=Kontrakter!$B$5,Kontrakter!$C$5,H330=Kontrakter!$B$6,Kontrakter!$C$6,H330=Kontrakter!$B$7,Kontrakter!$C$7,H330=Kontrakter!$B$8,Kontrakter!$C$8,H330=Kontrakter!$B$9,Kontrakter!$C$9,H330=Kontrakter!$B$10,Kontrakter!$C$10,H330=Kontrakter!$B$11,Kontrakter!$C$11)</f>
        <v>Omexom Elsikkerhet AS</v>
      </c>
      <c r="M330" s="45" cm="1">
        <f t="array" ref="M330">_xlfn.IFS(L330=Kontrakter!$C$3,Kontrakter!$D$3,L330=Kontrakter!$C$2,Kontrakter!$D$2,L330=Kontrakter!$C$4,Kontrakter!$D$4,L330=Kontrakter!$C$5,Kontrakter!$D$5,L330=Kontrakter!$C$6,Kontrakter!$D$6,L330=Kontrakter!$C$7,Kontrakter!$D$7,L330=Kontrakter!$C$8,Kontrakter!$D$8,L330=Kontrakter!$C$9,Kontrakter!$D$9,L330=Kontrakter!$C$10,Kontrakter!$D$10,L330=Kontrakter!$C$11,Kontrakter!$D$11)</f>
        <v>23128800</v>
      </c>
      <c r="N330" s="47" t="str" cm="1">
        <f t="array" ref="N330">_xlfn.IFS(L330=Kontrakter!$C$3,Kontrakter!$E$3,L330=Kontrakter!$C$2,Kontrakter!$E$2,L330=Kontrakter!$C$4,Kontrakter!$E$4,L330=Kontrakter!$C$5,Kontrakter!$E$5,L330=Kontrakter!$C$6,Kontrakter!$E$6,L330=Kontrakter!$C$7,Kontrakter!$E$7,L330=Kontrakter!$C$8,Kontrakter!$E$8,L330=Kontrakter!$C$9,Kontrakter!$E$9,L330=Kontrakter!$C$10,Kontrakter!$E$10,L330=Kontrakter!$C$11,Kontrakter!$E$11)</f>
        <v>tilsyn@elvia.no</v>
      </c>
    </row>
    <row r="331" spans="1:14" s="42" customFormat="1" x14ac:dyDescent="0.3">
      <c r="A331" s="43">
        <v>597</v>
      </c>
      <c r="B331" s="42" t="s">
        <v>10</v>
      </c>
      <c r="C331" s="42" t="s">
        <v>360</v>
      </c>
      <c r="D331" s="42" t="s">
        <v>16</v>
      </c>
      <c r="E331" s="42" t="s">
        <v>302</v>
      </c>
      <c r="F331" s="44" t="s">
        <v>1403</v>
      </c>
      <c r="G331" s="42" t="s">
        <v>10</v>
      </c>
      <c r="H331" s="45" t="s">
        <v>1364</v>
      </c>
      <c r="I331" s="46">
        <v>2</v>
      </c>
      <c r="J331" s="46" t="s">
        <v>10</v>
      </c>
      <c r="K331" s="46" t="s">
        <v>302</v>
      </c>
      <c r="L331" s="45" t="str" cm="1">
        <f t="array" ref="L331">_xlfn.IFS(H331=Kontrakter!$B$3,Kontrakter!$C$3,H331=Kontrakter!$B$2,Kontrakter!$C$2,H331=Kontrakter!$B$4,Kontrakter!$C$4,H331=Kontrakter!$B$5,Kontrakter!$C$5,H331=Kontrakter!$B$6,Kontrakter!$C$6,H331=Kontrakter!$B$7,Kontrakter!$C$7,H331=Kontrakter!$B$8,Kontrakter!$C$8,H331=Kontrakter!$B$9,Kontrakter!$C$9,H331=Kontrakter!$B$10,Kontrakter!$C$10,H331=Kontrakter!$B$11,Kontrakter!$C$11)</f>
        <v>Omexom Elsikkerhet AS</v>
      </c>
      <c r="M331" s="45" cm="1">
        <f t="array" ref="M331">_xlfn.IFS(L331=Kontrakter!$C$3,Kontrakter!$D$3,L331=Kontrakter!$C$2,Kontrakter!$D$2,L331=Kontrakter!$C$4,Kontrakter!$D$4,L331=Kontrakter!$C$5,Kontrakter!$D$5,L331=Kontrakter!$C$6,Kontrakter!$D$6,L331=Kontrakter!$C$7,Kontrakter!$D$7,L331=Kontrakter!$C$8,Kontrakter!$D$8,L331=Kontrakter!$C$9,Kontrakter!$D$9,L331=Kontrakter!$C$10,Kontrakter!$D$10,L331=Kontrakter!$C$11,Kontrakter!$D$11)</f>
        <v>23128800</v>
      </c>
      <c r="N331" s="47" t="str" cm="1">
        <f t="array" ref="N331">_xlfn.IFS(L331=Kontrakter!$C$3,Kontrakter!$E$3,L331=Kontrakter!$C$2,Kontrakter!$E$2,L331=Kontrakter!$C$4,Kontrakter!$E$4,L331=Kontrakter!$C$5,Kontrakter!$E$5,L331=Kontrakter!$C$6,Kontrakter!$E$6,L331=Kontrakter!$C$7,Kontrakter!$E$7,L331=Kontrakter!$C$8,Kontrakter!$E$8,L331=Kontrakter!$C$9,Kontrakter!$E$9,L331=Kontrakter!$C$10,Kontrakter!$E$10,L331=Kontrakter!$C$11,Kontrakter!$E$11)</f>
        <v>tilsyn@elvia.no</v>
      </c>
    </row>
    <row r="332" spans="1:14" s="42" customFormat="1" x14ac:dyDescent="0.3">
      <c r="A332" s="43">
        <v>598</v>
      </c>
      <c r="B332" s="42" t="s">
        <v>10</v>
      </c>
      <c r="C332" s="42" t="s">
        <v>361</v>
      </c>
      <c r="D332" s="42" t="s">
        <v>16</v>
      </c>
      <c r="E332" s="42" t="s">
        <v>302</v>
      </c>
      <c r="F332" s="44" t="s">
        <v>1403</v>
      </c>
      <c r="G332" s="42" t="s">
        <v>10</v>
      </c>
      <c r="H332" s="45" t="s">
        <v>1364</v>
      </c>
      <c r="I332" s="46">
        <v>2</v>
      </c>
      <c r="J332" s="46" t="s">
        <v>10</v>
      </c>
      <c r="K332" s="46" t="s">
        <v>302</v>
      </c>
      <c r="L332" s="45" t="str" cm="1">
        <f t="array" ref="L332">_xlfn.IFS(H332=Kontrakter!$B$3,Kontrakter!$C$3,H332=Kontrakter!$B$2,Kontrakter!$C$2,H332=Kontrakter!$B$4,Kontrakter!$C$4,H332=Kontrakter!$B$5,Kontrakter!$C$5,H332=Kontrakter!$B$6,Kontrakter!$C$6,H332=Kontrakter!$B$7,Kontrakter!$C$7,H332=Kontrakter!$B$8,Kontrakter!$C$8,H332=Kontrakter!$B$9,Kontrakter!$C$9,H332=Kontrakter!$B$10,Kontrakter!$C$10,H332=Kontrakter!$B$11,Kontrakter!$C$11)</f>
        <v>Omexom Elsikkerhet AS</v>
      </c>
      <c r="M332" s="45" cm="1">
        <f t="array" ref="M332">_xlfn.IFS(L332=Kontrakter!$C$3,Kontrakter!$D$3,L332=Kontrakter!$C$2,Kontrakter!$D$2,L332=Kontrakter!$C$4,Kontrakter!$D$4,L332=Kontrakter!$C$5,Kontrakter!$D$5,L332=Kontrakter!$C$6,Kontrakter!$D$6,L332=Kontrakter!$C$7,Kontrakter!$D$7,L332=Kontrakter!$C$8,Kontrakter!$D$8,L332=Kontrakter!$C$9,Kontrakter!$D$9,L332=Kontrakter!$C$10,Kontrakter!$D$10,L332=Kontrakter!$C$11,Kontrakter!$D$11)</f>
        <v>23128800</v>
      </c>
      <c r="N332" s="47" t="str" cm="1">
        <f t="array" ref="N332">_xlfn.IFS(L332=Kontrakter!$C$3,Kontrakter!$E$3,L332=Kontrakter!$C$2,Kontrakter!$E$2,L332=Kontrakter!$C$4,Kontrakter!$E$4,L332=Kontrakter!$C$5,Kontrakter!$E$5,L332=Kontrakter!$C$6,Kontrakter!$E$6,L332=Kontrakter!$C$7,Kontrakter!$E$7,L332=Kontrakter!$C$8,Kontrakter!$E$8,L332=Kontrakter!$C$9,Kontrakter!$E$9,L332=Kontrakter!$C$10,Kontrakter!$E$10,L332=Kontrakter!$C$11,Kontrakter!$E$11)</f>
        <v>tilsyn@elvia.no</v>
      </c>
    </row>
    <row r="333" spans="1:14" s="42" customFormat="1" x14ac:dyDescent="0.3">
      <c r="A333" s="43">
        <v>601</v>
      </c>
      <c r="B333" s="42" t="s">
        <v>10</v>
      </c>
      <c r="C333" s="42" t="s">
        <v>362</v>
      </c>
      <c r="D333" s="42" t="s">
        <v>12</v>
      </c>
      <c r="E333" s="42" t="s">
        <v>67</v>
      </c>
      <c r="F333" s="44" t="s">
        <v>1403</v>
      </c>
      <c r="G333" s="42" t="s">
        <v>10</v>
      </c>
      <c r="H333" s="45" t="s">
        <v>1367</v>
      </c>
      <c r="I333" s="46">
        <v>3</v>
      </c>
      <c r="J333" s="46" t="s">
        <v>10</v>
      </c>
      <c r="K333" s="46" t="s">
        <v>67</v>
      </c>
      <c r="L333" s="45" t="str" cm="1">
        <f t="array" ref="L333">_xlfn.IFS(H333=Kontrakter!$B$3,Kontrakter!$C$3,H333=Kontrakter!$B$2,Kontrakter!$C$2,H333=Kontrakter!$B$4,Kontrakter!$C$4,H333=Kontrakter!$B$5,Kontrakter!$C$5,H333=Kontrakter!$B$6,Kontrakter!$C$6,H333=Kontrakter!$B$7,Kontrakter!$C$7,H333=Kontrakter!$B$8,Kontrakter!$C$8,H333=Kontrakter!$B$9,Kontrakter!$C$9,H333=Kontrakter!$B$10,Kontrakter!$C$10,H333=Kontrakter!$B$11,Kontrakter!$C$11)</f>
        <v>Omexom Elsikkerhet AS</v>
      </c>
      <c r="M333" s="45" cm="1">
        <f t="array" ref="M333">_xlfn.IFS(L333=Kontrakter!$C$3,Kontrakter!$D$3,L333=Kontrakter!$C$2,Kontrakter!$D$2,L333=Kontrakter!$C$4,Kontrakter!$D$4,L333=Kontrakter!$C$5,Kontrakter!$D$5,L333=Kontrakter!$C$6,Kontrakter!$D$6,L333=Kontrakter!$C$7,Kontrakter!$D$7,L333=Kontrakter!$C$8,Kontrakter!$D$8,L333=Kontrakter!$C$9,Kontrakter!$D$9,L333=Kontrakter!$C$10,Kontrakter!$D$10,L333=Kontrakter!$C$11,Kontrakter!$D$11)</f>
        <v>23128800</v>
      </c>
      <c r="N333" s="47" t="str" cm="1">
        <f t="array" ref="N333">_xlfn.IFS(L333=Kontrakter!$C$3,Kontrakter!$E$3,L333=Kontrakter!$C$2,Kontrakter!$E$2,L333=Kontrakter!$C$4,Kontrakter!$E$4,L333=Kontrakter!$C$5,Kontrakter!$E$5,L333=Kontrakter!$C$6,Kontrakter!$E$6,L333=Kontrakter!$C$7,Kontrakter!$E$7,L333=Kontrakter!$C$8,Kontrakter!$E$8,L333=Kontrakter!$C$9,Kontrakter!$E$9,L333=Kontrakter!$C$10,Kontrakter!$E$10,L333=Kontrakter!$C$11,Kontrakter!$E$11)</f>
        <v>tilsyn@elvia.no</v>
      </c>
    </row>
    <row r="334" spans="1:14" s="42" customFormat="1" x14ac:dyDescent="0.3">
      <c r="A334" s="43">
        <v>602</v>
      </c>
      <c r="B334" s="42" t="s">
        <v>10</v>
      </c>
      <c r="C334" s="42" t="s">
        <v>363</v>
      </c>
      <c r="D334" s="42" t="s">
        <v>12</v>
      </c>
      <c r="E334" s="42" t="s">
        <v>67</v>
      </c>
      <c r="F334" s="44" t="s">
        <v>1403</v>
      </c>
      <c r="G334" s="42" t="s">
        <v>10</v>
      </c>
      <c r="H334" s="45" t="s">
        <v>1367</v>
      </c>
      <c r="I334" s="46">
        <v>3</v>
      </c>
      <c r="J334" s="46" t="s">
        <v>10</v>
      </c>
      <c r="K334" s="46" t="s">
        <v>67</v>
      </c>
      <c r="L334" s="45" t="str" cm="1">
        <f t="array" ref="L334">_xlfn.IFS(H334=Kontrakter!$B$3,Kontrakter!$C$3,H334=Kontrakter!$B$2,Kontrakter!$C$2,H334=Kontrakter!$B$4,Kontrakter!$C$4,H334=Kontrakter!$B$5,Kontrakter!$C$5,H334=Kontrakter!$B$6,Kontrakter!$C$6,H334=Kontrakter!$B$7,Kontrakter!$C$7,H334=Kontrakter!$B$8,Kontrakter!$C$8,H334=Kontrakter!$B$9,Kontrakter!$C$9,H334=Kontrakter!$B$10,Kontrakter!$C$10,H334=Kontrakter!$B$11,Kontrakter!$C$11)</f>
        <v>Omexom Elsikkerhet AS</v>
      </c>
      <c r="M334" s="45" cm="1">
        <f t="array" ref="M334">_xlfn.IFS(L334=Kontrakter!$C$3,Kontrakter!$D$3,L334=Kontrakter!$C$2,Kontrakter!$D$2,L334=Kontrakter!$C$4,Kontrakter!$D$4,L334=Kontrakter!$C$5,Kontrakter!$D$5,L334=Kontrakter!$C$6,Kontrakter!$D$6,L334=Kontrakter!$C$7,Kontrakter!$D$7,L334=Kontrakter!$C$8,Kontrakter!$D$8,L334=Kontrakter!$C$9,Kontrakter!$D$9,L334=Kontrakter!$C$10,Kontrakter!$D$10,L334=Kontrakter!$C$11,Kontrakter!$D$11)</f>
        <v>23128800</v>
      </c>
      <c r="N334" s="47" t="str" cm="1">
        <f t="array" ref="N334">_xlfn.IFS(L334=Kontrakter!$C$3,Kontrakter!$E$3,L334=Kontrakter!$C$2,Kontrakter!$E$2,L334=Kontrakter!$C$4,Kontrakter!$E$4,L334=Kontrakter!$C$5,Kontrakter!$E$5,L334=Kontrakter!$C$6,Kontrakter!$E$6,L334=Kontrakter!$C$7,Kontrakter!$E$7,L334=Kontrakter!$C$8,Kontrakter!$E$8,L334=Kontrakter!$C$9,Kontrakter!$E$9,L334=Kontrakter!$C$10,Kontrakter!$E$10,L334=Kontrakter!$C$11,Kontrakter!$E$11)</f>
        <v>tilsyn@elvia.no</v>
      </c>
    </row>
    <row r="335" spans="1:14" s="42" customFormat="1" x14ac:dyDescent="0.3">
      <c r="A335" s="43">
        <v>603</v>
      </c>
      <c r="B335" s="42" t="s">
        <v>10</v>
      </c>
      <c r="C335" s="42" t="s">
        <v>364</v>
      </c>
      <c r="D335" s="42" t="s">
        <v>12</v>
      </c>
      <c r="E335" s="42" t="s">
        <v>67</v>
      </c>
      <c r="F335" s="44" t="s">
        <v>1403</v>
      </c>
      <c r="G335" s="42" t="s">
        <v>10</v>
      </c>
      <c r="H335" s="45" t="s">
        <v>1367</v>
      </c>
      <c r="I335" s="46">
        <v>3</v>
      </c>
      <c r="J335" s="46" t="s">
        <v>10</v>
      </c>
      <c r="K335" s="46" t="s">
        <v>67</v>
      </c>
      <c r="L335" s="45" t="str" cm="1">
        <f t="array" ref="L335">_xlfn.IFS(H335=Kontrakter!$B$3,Kontrakter!$C$3,H335=Kontrakter!$B$2,Kontrakter!$C$2,H335=Kontrakter!$B$4,Kontrakter!$C$4,H335=Kontrakter!$B$5,Kontrakter!$C$5,H335=Kontrakter!$B$6,Kontrakter!$C$6,H335=Kontrakter!$B$7,Kontrakter!$C$7,H335=Kontrakter!$B$8,Kontrakter!$C$8,H335=Kontrakter!$B$9,Kontrakter!$C$9,H335=Kontrakter!$B$10,Kontrakter!$C$10,H335=Kontrakter!$B$11,Kontrakter!$C$11)</f>
        <v>Omexom Elsikkerhet AS</v>
      </c>
      <c r="M335" s="45" cm="1">
        <f t="array" ref="M335">_xlfn.IFS(L335=Kontrakter!$C$3,Kontrakter!$D$3,L335=Kontrakter!$C$2,Kontrakter!$D$2,L335=Kontrakter!$C$4,Kontrakter!$D$4,L335=Kontrakter!$C$5,Kontrakter!$D$5,L335=Kontrakter!$C$6,Kontrakter!$D$6,L335=Kontrakter!$C$7,Kontrakter!$D$7,L335=Kontrakter!$C$8,Kontrakter!$D$8,L335=Kontrakter!$C$9,Kontrakter!$D$9,L335=Kontrakter!$C$10,Kontrakter!$D$10,L335=Kontrakter!$C$11,Kontrakter!$D$11)</f>
        <v>23128800</v>
      </c>
      <c r="N335" s="47" t="str" cm="1">
        <f t="array" ref="N335">_xlfn.IFS(L335=Kontrakter!$C$3,Kontrakter!$E$3,L335=Kontrakter!$C$2,Kontrakter!$E$2,L335=Kontrakter!$C$4,Kontrakter!$E$4,L335=Kontrakter!$C$5,Kontrakter!$E$5,L335=Kontrakter!$C$6,Kontrakter!$E$6,L335=Kontrakter!$C$7,Kontrakter!$E$7,L335=Kontrakter!$C$8,Kontrakter!$E$8,L335=Kontrakter!$C$9,Kontrakter!$E$9,L335=Kontrakter!$C$10,Kontrakter!$E$10,L335=Kontrakter!$C$11,Kontrakter!$E$11)</f>
        <v>tilsyn@elvia.no</v>
      </c>
    </row>
    <row r="336" spans="1:14" s="42" customFormat="1" x14ac:dyDescent="0.3">
      <c r="A336" s="43">
        <v>604</v>
      </c>
      <c r="B336" s="42" t="s">
        <v>10</v>
      </c>
      <c r="C336" s="42" t="s">
        <v>365</v>
      </c>
      <c r="D336" s="42" t="s">
        <v>12</v>
      </c>
      <c r="E336" s="42" t="s">
        <v>67</v>
      </c>
      <c r="F336" s="44" t="s">
        <v>1403</v>
      </c>
      <c r="G336" s="42" t="s">
        <v>10</v>
      </c>
      <c r="H336" s="45" t="s">
        <v>1367</v>
      </c>
      <c r="I336" s="46">
        <v>3</v>
      </c>
      <c r="J336" s="46" t="s">
        <v>10</v>
      </c>
      <c r="K336" s="46" t="s">
        <v>67</v>
      </c>
      <c r="L336" s="45" t="str" cm="1">
        <f t="array" ref="L336">_xlfn.IFS(H336=Kontrakter!$B$3,Kontrakter!$C$3,H336=Kontrakter!$B$2,Kontrakter!$C$2,H336=Kontrakter!$B$4,Kontrakter!$C$4,H336=Kontrakter!$B$5,Kontrakter!$C$5,H336=Kontrakter!$B$6,Kontrakter!$C$6,H336=Kontrakter!$B$7,Kontrakter!$C$7,H336=Kontrakter!$B$8,Kontrakter!$C$8,H336=Kontrakter!$B$9,Kontrakter!$C$9,H336=Kontrakter!$B$10,Kontrakter!$C$10,H336=Kontrakter!$B$11,Kontrakter!$C$11)</f>
        <v>Omexom Elsikkerhet AS</v>
      </c>
      <c r="M336" s="45" cm="1">
        <f t="array" ref="M336">_xlfn.IFS(L336=Kontrakter!$C$3,Kontrakter!$D$3,L336=Kontrakter!$C$2,Kontrakter!$D$2,L336=Kontrakter!$C$4,Kontrakter!$D$4,L336=Kontrakter!$C$5,Kontrakter!$D$5,L336=Kontrakter!$C$6,Kontrakter!$D$6,L336=Kontrakter!$C$7,Kontrakter!$D$7,L336=Kontrakter!$C$8,Kontrakter!$D$8,L336=Kontrakter!$C$9,Kontrakter!$D$9,L336=Kontrakter!$C$10,Kontrakter!$D$10,L336=Kontrakter!$C$11,Kontrakter!$D$11)</f>
        <v>23128800</v>
      </c>
      <c r="N336" s="47" t="str" cm="1">
        <f t="array" ref="N336">_xlfn.IFS(L336=Kontrakter!$C$3,Kontrakter!$E$3,L336=Kontrakter!$C$2,Kontrakter!$E$2,L336=Kontrakter!$C$4,Kontrakter!$E$4,L336=Kontrakter!$C$5,Kontrakter!$E$5,L336=Kontrakter!$C$6,Kontrakter!$E$6,L336=Kontrakter!$C$7,Kontrakter!$E$7,L336=Kontrakter!$C$8,Kontrakter!$E$8,L336=Kontrakter!$C$9,Kontrakter!$E$9,L336=Kontrakter!$C$10,Kontrakter!$E$10,L336=Kontrakter!$C$11,Kontrakter!$E$11)</f>
        <v>tilsyn@elvia.no</v>
      </c>
    </row>
    <row r="337" spans="1:14" s="42" customFormat="1" x14ac:dyDescent="0.3">
      <c r="A337" s="43">
        <v>605</v>
      </c>
      <c r="B337" s="42" t="s">
        <v>10</v>
      </c>
      <c r="C337" s="42" t="s">
        <v>366</v>
      </c>
      <c r="D337" s="42" t="s">
        <v>12</v>
      </c>
      <c r="E337" s="42" t="s">
        <v>67</v>
      </c>
      <c r="F337" s="44" t="s">
        <v>1403</v>
      </c>
      <c r="G337" s="42" t="s">
        <v>10</v>
      </c>
      <c r="H337" s="45" t="s">
        <v>1367</v>
      </c>
      <c r="I337" s="46">
        <v>3</v>
      </c>
      <c r="J337" s="46" t="s">
        <v>10</v>
      </c>
      <c r="K337" s="46" t="s">
        <v>67</v>
      </c>
      <c r="L337" s="45" t="str" cm="1">
        <f t="array" ref="L337">_xlfn.IFS(H337=Kontrakter!$B$3,Kontrakter!$C$3,H337=Kontrakter!$B$2,Kontrakter!$C$2,H337=Kontrakter!$B$4,Kontrakter!$C$4,H337=Kontrakter!$B$5,Kontrakter!$C$5,H337=Kontrakter!$B$6,Kontrakter!$C$6,H337=Kontrakter!$B$7,Kontrakter!$C$7,H337=Kontrakter!$B$8,Kontrakter!$C$8,H337=Kontrakter!$B$9,Kontrakter!$C$9,H337=Kontrakter!$B$10,Kontrakter!$C$10,H337=Kontrakter!$B$11,Kontrakter!$C$11)</f>
        <v>Omexom Elsikkerhet AS</v>
      </c>
      <c r="M337" s="45" cm="1">
        <f t="array" ref="M337">_xlfn.IFS(L337=Kontrakter!$C$3,Kontrakter!$D$3,L337=Kontrakter!$C$2,Kontrakter!$D$2,L337=Kontrakter!$C$4,Kontrakter!$D$4,L337=Kontrakter!$C$5,Kontrakter!$D$5,L337=Kontrakter!$C$6,Kontrakter!$D$6,L337=Kontrakter!$C$7,Kontrakter!$D$7,L337=Kontrakter!$C$8,Kontrakter!$D$8,L337=Kontrakter!$C$9,Kontrakter!$D$9,L337=Kontrakter!$C$10,Kontrakter!$D$10,L337=Kontrakter!$C$11,Kontrakter!$D$11)</f>
        <v>23128800</v>
      </c>
      <c r="N337" s="47" t="str" cm="1">
        <f t="array" ref="N337">_xlfn.IFS(L337=Kontrakter!$C$3,Kontrakter!$E$3,L337=Kontrakter!$C$2,Kontrakter!$E$2,L337=Kontrakter!$C$4,Kontrakter!$E$4,L337=Kontrakter!$C$5,Kontrakter!$E$5,L337=Kontrakter!$C$6,Kontrakter!$E$6,L337=Kontrakter!$C$7,Kontrakter!$E$7,L337=Kontrakter!$C$8,Kontrakter!$E$8,L337=Kontrakter!$C$9,Kontrakter!$E$9,L337=Kontrakter!$C$10,Kontrakter!$E$10,L337=Kontrakter!$C$11,Kontrakter!$E$11)</f>
        <v>tilsyn@elvia.no</v>
      </c>
    </row>
    <row r="338" spans="1:14" s="42" customFormat="1" x14ac:dyDescent="0.3">
      <c r="A338" s="43">
        <v>606</v>
      </c>
      <c r="B338" s="42" t="s">
        <v>10</v>
      </c>
      <c r="C338" s="42" t="s">
        <v>367</v>
      </c>
      <c r="D338" s="42" t="s">
        <v>12</v>
      </c>
      <c r="E338" s="42" t="s">
        <v>67</v>
      </c>
      <c r="F338" s="44" t="s">
        <v>1403</v>
      </c>
      <c r="G338" s="42" t="s">
        <v>10</v>
      </c>
      <c r="H338" s="45" t="s">
        <v>1367</v>
      </c>
      <c r="I338" s="46">
        <v>3</v>
      </c>
      <c r="J338" s="46" t="s">
        <v>10</v>
      </c>
      <c r="K338" s="46" t="s">
        <v>67</v>
      </c>
      <c r="L338" s="45" t="str" cm="1">
        <f t="array" ref="L338">_xlfn.IFS(H338=Kontrakter!$B$3,Kontrakter!$C$3,H338=Kontrakter!$B$2,Kontrakter!$C$2,H338=Kontrakter!$B$4,Kontrakter!$C$4,H338=Kontrakter!$B$5,Kontrakter!$C$5,H338=Kontrakter!$B$6,Kontrakter!$C$6,H338=Kontrakter!$B$7,Kontrakter!$C$7,H338=Kontrakter!$B$8,Kontrakter!$C$8,H338=Kontrakter!$B$9,Kontrakter!$C$9,H338=Kontrakter!$B$10,Kontrakter!$C$10,H338=Kontrakter!$B$11,Kontrakter!$C$11)</f>
        <v>Omexom Elsikkerhet AS</v>
      </c>
      <c r="M338" s="45" cm="1">
        <f t="array" ref="M338">_xlfn.IFS(L338=Kontrakter!$C$3,Kontrakter!$D$3,L338=Kontrakter!$C$2,Kontrakter!$D$2,L338=Kontrakter!$C$4,Kontrakter!$D$4,L338=Kontrakter!$C$5,Kontrakter!$D$5,L338=Kontrakter!$C$6,Kontrakter!$D$6,L338=Kontrakter!$C$7,Kontrakter!$D$7,L338=Kontrakter!$C$8,Kontrakter!$D$8,L338=Kontrakter!$C$9,Kontrakter!$D$9,L338=Kontrakter!$C$10,Kontrakter!$D$10,L338=Kontrakter!$C$11,Kontrakter!$D$11)</f>
        <v>23128800</v>
      </c>
      <c r="N338" s="47" t="str" cm="1">
        <f t="array" ref="N338">_xlfn.IFS(L338=Kontrakter!$C$3,Kontrakter!$E$3,L338=Kontrakter!$C$2,Kontrakter!$E$2,L338=Kontrakter!$C$4,Kontrakter!$E$4,L338=Kontrakter!$C$5,Kontrakter!$E$5,L338=Kontrakter!$C$6,Kontrakter!$E$6,L338=Kontrakter!$C$7,Kontrakter!$E$7,L338=Kontrakter!$C$8,Kontrakter!$E$8,L338=Kontrakter!$C$9,Kontrakter!$E$9,L338=Kontrakter!$C$10,Kontrakter!$E$10,L338=Kontrakter!$C$11,Kontrakter!$E$11)</f>
        <v>tilsyn@elvia.no</v>
      </c>
    </row>
    <row r="339" spans="1:14" s="42" customFormat="1" x14ac:dyDescent="0.3">
      <c r="A339" s="43">
        <v>607</v>
      </c>
      <c r="B339" s="42" t="s">
        <v>10</v>
      </c>
      <c r="C339" s="42" t="s">
        <v>368</v>
      </c>
      <c r="D339" s="42" t="s">
        <v>12</v>
      </c>
      <c r="E339" s="42" t="s">
        <v>67</v>
      </c>
      <c r="F339" s="44" t="s">
        <v>1403</v>
      </c>
      <c r="G339" s="42" t="s">
        <v>10</v>
      </c>
      <c r="H339" s="45" t="s">
        <v>1367</v>
      </c>
      <c r="I339" s="46">
        <v>3</v>
      </c>
      <c r="J339" s="46" t="s">
        <v>10</v>
      </c>
      <c r="K339" s="46" t="s">
        <v>67</v>
      </c>
      <c r="L339" s="45" t="str" cm="1">
        <f t="array" ref="L339">_xlfn.IFS(H339=Kontrakter!$B$3,Kontrakter!$C$3,H339=Kontrakter!$B$2,Kontrakter!$C$2,H339=Kontrakter!$B$4,Kontrakter!$C$4,H339=Kontrakter!$B$5,Kontrakter!$C$5,H339=Kontrakter!$B$6,Kontrakter!$C$6,H339=Kontrakter!$B$7,Kontrakter!$C$7,H339=Kontrakter!$B$8,Kontrakter!$C$8,H339=Kontrakter!$B$9,Kontrakter!$C$9,H339=Kontrakter!$B$10,Kontrakter!$C$10,H339=Kontrakter!$B$11,Kontrakter!$C$11)</f>
        <v>Omexom Elsikkerhet AS</v>
      </c>
      <c r="M339" s="45" cm="1">
        <f t="array" ref="M339">_xlfn.IFS(L339=Kontrakter!$C$3,Kontrakter!$D$3,L339=Kontrakter!$C$2,Kontrakter!$D$2,L339=Kontrakter!$C$4,Kontrakter!$D$4,L339=Kontrakter!$C$5,Kontrakter!$D$5,L339=Kontrakter!$C$6,Kontrakter!$D$6,L339=Kontrakter!$C$7,Kontrakter!$D$7,L339=Kontrakter!$C$8,Kontrakter!$D$8,L339=Kontrakter!$C$9,Kontrakter!$D$9,L339=Kontrakter!$C$10,Kontrakter!$D$10,L339=Kontrakter!$C$11,Kontrakter!$D$11)</f>
        <v>23128800</v>
      </c>
      <c r="N339" s="47" t="str" cm="1">
        <f t="array" ref="N339">_xlfn.IFS(L339=Kontrakter!$C$3,Kontrakter!$E$3,L339=Kontrakter!$C$2,Kontrakter!$E$2,L339=Kontrakter!$C$4,Kontrakter!$E$4,L339=Kontrakter!$C$5,Kontrakter!$E$5,L339=Kontrakter!$C$6,Kontrakter!$E$6,L339=Kontrakter!$C$7,Kontrakter!$E$7,L339=Kontrakter!$C$8,Kontrakter!$E$8,L339=Kontrakter!$C$9,Kontrakter!$E$9,L339=Kontrakter!$C$10,Kontrakter!$E$10,L339=Kontrakter!$C$11,Kontrakter!$E$11)</f>
        <v>tilsyn@elvia.no</v>
      </c>
    </row>
    <row r="340" spans="1:14" s="42" customFormat="1" x14ac:dyDescent="0.3">
      <c r="A340" s="43">
        <v>608</v>
      </c>
      <c r="B340" s="42" t="s">
        <v>10</v>
      </c>
      <c r="C340" s="42" t="s">
        <v>369</v>
      </c>
      <c r="D340" s="42" t="s">
        <v>12</v>
      </c>
      <c r="E340" s="42" t="s">
        <v>67</v>
      </c>
      <c r="F340" s="44" t="s">
        <v>1403</v>
      </c>
      <c r="G340" s="42" t="s">
        <v>10</v>
      </c>
      <c r="H340" s="45" t="s">
        <v>1367</v>
      </c>
      <c r="I340" s="46">
        <v>3</v>
      </c>
      <c r="J340" s="46" t="s">
        <v>10</v>
      </c>
      <c r="K340" s="46" t="s">
        <v>67</v>
      </c>
      <c r="L340" s="45" t="str" cm="1">
        <f t="array" ref="L340">_xlfn.IFS(H340=Kontrakter!$B$3,Kontrakter!$C$3,H340=Kontrakter!$B$2,Kontrakter!$C$2,H340=Kontrakter!$B$4,Kontrakter!$C$4,H340=Kontrakter!$B$5,Kontrakter!$C$5,H340=Kontrakter!$B$6,Kontrakter!$C$6,H340=Kontrakter!$B$7,Kontrakter!$C$7,H340=Kontrakter!$B$8,Kontrakter!$C$8,H340=Kontrakter!$B$9,Kontrakter!$C$9,H340=Kontrakter!$B$10,Kontrakter!$C$10,H340=Kontrakter!$B$11,Kontrakter!$C$11)</f>
        <v>Omexom Elsikkerhet AS</v>
      </c>
      <c r="M340" s="45" cm="1">
        <f t="array" ref="M340">_xlfn.IFS(L340=Kontrakter!$C$3,Kontrakter!$D$3,L340=Kontrakter!$C$2,Kontrakter!$D$2,L340=Kontrakter!$C$4,Kontrakter!$D$4,L340=Kontrakter!$C$5,Kontrakter!$D$5,L340=Kontrakter!$C$6,Kontrakter!$D$6,L340=Kontrakter!$C$7,Kontrakter!$D$7,L340=Kontrakter!$C$8,Kontrakter!$D$8,L340=Kontrakter!$C$9,Kontrakter!$D$9,L340=Kontrakter!$C$10,Kontrakter!$D$10,L340=Kontrakter!$C$11,Kontrakter!$D$11)</f>
        <v>23128800</v>
      </c>
      <c r="N340" s="47" t="str" cm="1">
        <f t="array" ref="N340">_xlfn.IFS(L340=Kontrakter!$C$3,Kontrakter!$E$3,L340=Kontrakter!$C$2,Kontrakter!$E$2,L340=Kontrakter!$C$4,Kontrakter!$E$4,L340=Kontrakter!$C$5,Kontrakter!$E$5,L340=Kontrakter!$C$6,Kontrakter!$E$6,L340=Kontrakter!$C$7,Kontrakter!$E$7,L340=Kontrakter!$C$8,Kontrakter!$E$8,L340=Kontrakter!$C$9,Kontrakter!$E$9,L340=Kontrakter!$C$10,Kontrakter!$E$10,L340=Kontrakter!$C$11,Kontrakter!$E$11)</f>
        <v>tilsyn@elvia.no</v>
      </c>
    </row>
    <row r="341" spans="1:14" s="42" customFormat="1" x14ac:dyDescent="0.3">
      <c r="A341" s="43">
        <v>609</v>
      </c>
      <c r="B341" s="42" t="s">
        <v>10</v>
      </c>
      <c r="C341" s="42" t="s">
        <v>370</v>
      </c>
      <c r="D341" s="42" t="s">
        <v>12</v>
      </c>
      <c r="E341" s="42" t="s">
        <v>67</v>
      </c>
      <c r="F341" s="44" t="s">
        <v>1403</v>
      </c>
      <c r="G341" s="42" t="s">
        <v>10</v>
      </c>
      <c r="H341" s="45" t="s">
        <v>1367</v>
      </c>
      <c r="I341" s="46">
        <v>3</v>
      </c>
      <c r="J341" s="46" t="s">
        <v>10</v>
      </c>
      <c r="K341" s="46" t="s">
        <v>67</v>
      </c>
      <c r="L341" s="45" t="str" cm="1">
        <f t="array" ref="L341">_xlfn.IFS(H341=Kontrakter!$B$3,Kontrakter!$C$3,H341=Kontrakter!$B$2,Kontrakter!$C$2,H341=Kontrakter!$B$4,Kontrakter!$C$4,H341=Kontrakter!$B$5,Kontrakter!$C$5,H341=Kontrakter!$B$6,Kontrakter!$C$6,H341=Kontrakter!$B$7,Kontrakter!$C$7,H341=Kontrakter!$B$8,Kontrakter!$C$8,H341=Kontrakter!$B$9,Kontrakter!$C$9,H341=Kontrakter!$B$10,Kontrakter!$C$10,H341=Kontrakter!$B$11,Kontrakter!$C$11)</f>
        <v>Omexom Elsikkerhet AS</v>
      </c>
      <c r="M341" s="45" cm="1">
        <f t="array" ref="M341">_xlfn.IFS(L341=Kontrakter!$C$3,Kontrakter!$D$3,L341=Kontrakter!$C$2,Kontrakter!$D$2,L341=Kontrakter!$C$4,Kontrakter!$D$4,L341=Kontrakter!$C$5,Kontrakter!$D$5,L341=Kontrakter!$C$6,Kontrakter!$D$6,L341=Kontrakter!$C$7,Kontrakter!$D$7,L341=Kontrakter!$C$8,Kontrakter!$D$8,L341=Kontrakter!$C$9,Kontrakter!$D$9,L341=Kontrakter!$C$10,Kontrakter!$D$10,L341=Kontrakter!$C$11,Kontrakter!$D$11)</f>
        <v>23128800</v>
      </c>
      <c r="N341" s="47" t="str" cm="1">
        <f t="array" ref="N341">_xlfn.IFS(L341=Kontrakter!$C$3,Kontrakter!$E$3,L341=Kontrakter!$C$2,Kontrakter!$E$2,L341=Kontrakter!$C$4,Kontrakter!$E$4,L341=Kontrakter!$C$5,Kontrakter!$E$5,L341=Kontrakter!$C$6,Kontrakter!$E$6,L341=Kontrakter!$C$7,Kontrakter!$E$7,L341=Kontrakter!$C$8,Kontrakter!$E$8,L341=Kontrakter!$C$9,Kontrakter!$E$9,L341=Kontrakter!$C$10,Kontrakter!$E$10,L341=Kontrakter!$C$11,Kontrakter!$E$11)</f>
        <v>tilsyn@elvia.no</v>
      </c>
    </row>
    <row r="342" spans="1:14" s="42" customFormat="1" x14ac:dyDescent="0.3">
      <c r="A342" s="43">
        <v>611</v>
      </c>
      <c r="B342" s="42" t="s">
        <v>10</v>
      </c>
      <c r="C342" s="42" t="s">
        <v>371</v>
      </c>
      <c r="D342" s="42" t="s">
        <v>12</v>
      </c>
      <c r="E342" s="42" t="s">
        <v>372</v>
      </c>
      <c r="F342" s="44" t="s">
        <v>1403</v>
      </c>
      <c r="G342" s="42" t="s">
        <v>10</v>
      </c>
      <c r="H342" s="45" t="s">
        <v>1367</v>
      </c>
      <c r="I342" s="46">
        <v>3</v>
      </c>
      <c r="J342" s="46" t="s">
        <v>10</v>
      </c>
      <c r="K342" s="46" t="s">
        <v>372</v>
      </c>
      <c r="L342" s="45" t="str" cm="1">
        <f t="array" ref="L342">_xlfn.IFS(H342=Kontrakter!$B$3,Kontrakter!$C$3,H342=Kontrakter!$B$2,Kontrakter!$C$2,H342=Kontrakter!$B$4,Kontrakter!$C$4,H342=Kontrakter!$B$5,Kontrakter!$C$5,H342=Kontrakter!$B$6,Kontrakter!$C$6,H342=Kontrakter!$B$7,Kontrakter!$C$7,H342=Kontrakter!$B$8,Kontrakter!$C$8,H342=Kontrakter!$B$9,Kontrakter!$C$9,H342=Kontrakter!$B$10,Kontrakter!$C$10,H342=Kontrakter!$B$11,Kontrakter!$C$11)</f>
        <v>Omexom Elsikkerhet AS</v>
      </c>
      <c r="M342" s="45" cm="1">
        <f t="array" ref="M342">_xlfn.IFS(L342=Kontrakter!$C$3,Kontrakter!$D$3,L342=Kontrakter!$C$2,Kontrakter!$D$2,L342=Kontrakter!$C$4,Kontrakter!$D$4,L342=Kontrakter!$C$5,Kontrakter!$D$5,L342=Kontrakter!$C$6,Kontrakter!$D$6,L342=Kontrakter!$C$7,Kontrakter!$D$7,L342=Kontrakter!$C$8,Kontrakter!$D$8,L342=Kontrakter!$C$9,Kontrakter!$D$9,L342=Kontrakter!$C$10,Kontrakter!$D$10,L342=Kontrakter!$C$11,Kontrakter!$D$11)</f>
        <v>23128800</v>
      </c>
      <c r="N342" s="47" t="str" cm="1">
        <f t="array" ref="N342">_xlfn.IFS(L342=Kontrakter!$C$3,Kontrakter!$E$3,L342=Kontrakter!$C$2,Kontrakter!$E$2,L342=Kontrakter!$C$4,Kontrakter!$E$4,L342=Kontrakter!$C$5,Kontrakter!$E$5,L342=Kontrakter!$C$6,Kontrakter!$E$6,L342=Kontrakter!$C$7,Kontrakter!$E$7,L342=Kontrakter!$C$8,Kontrakter!$E$8,L342=Kontrakter!$C$9,Kontrakter!$E$9,L342=Kontrakter!$C$10,Kontrakter!$E$10,L342=Kontrakter!$C$11,Kontrakter!$E$11)</f>
        <v>tilsyn@elvia.no</v>
      </c>
    </row>
    <row r="343" spans="1:14" s="42" customFormat="1" x14ac:dyDescent="0.3">
      <c r="A343" s="43">
        <v>612</v>
      </c>
      <c r="B343" s="42" t="s">
        <v>10</v>
      </c>
      <c r="C343" s="42" t="s">
        <v>373</v>
      </c>
      <c r="D343" s="42" t="s">
        <v>12</v>
      </c>
      <c r="E343" s="42" t="s">
        <v>372</v>
      </c>
      <c r="F343" s="44" t="s">
        <v>1403</v>
      </c>
      <c r="G343" s="42" t="s">
        <v>10</v>
      </c>
      <c r="H343" s="45" t="s">
        <v>1367</v>
      </c>
      <c r="I343" s="46">
        <v>3</v>
      </c>
      <c r="J343" s="46" t="s">
        <v>10</v>
      </c>
      <c r="K343" s="46" t="s">
        <v>372</v>
      </c>
      <c r="L343" s="45" t="str" cm="1">
        <f t="array" ref="L343">_xlfn.IFS(H343=Kontrakter!$B$3,Kontrakter!$C$3,H343=Kontrakter!$B$2,Kontrakter!$C$2,H343=Kontrakter!$B$4,Kontrakter!$C$4,H343=Kontrakter!$B$5,Kontrakter!$C$5,H343=Kontrakter!$B$6,Kontrakter!$C$6,H343=Kontrakter!$B$7,Kontrakter!$C$7,H343=Kontrakter!$B$8,Kontrakter!$C$8,H343=Kontrakter!$B$9,Kontrakter!$C$9,H343=Kontrakter!$B$10,Kontrakter!$C$10,H343=Kontrakter!$B$11,Kontrakter!$C$11)</f>
        <v>Omexom Elsikkerhet AS</v>
      </c>
      <c r="M343" s="45" cm="1">
        <f t="array" ref="M343">_xlfn.IFS(L343=Kontrakter!$C$3,Kontrakter!$D$3,L343=Kontrakter!$C$2,Kontrakter!$D$2,L343=Kontrakter!$C$4,Kontrakter!$D$4,L343=Kontrakter!$C$5,Kontrakter!$D$5,L343=Kontrakter!$C$6,Kontrakter!$D$6,L343=Kontrakter!$C$7,Kontrakter!$D$7,L343=Kontrakter!$C$8,Kontrakter!$D$8,L343=Kontrakter!$C$9,Kontrakter!$D$9,L343=Kontrakter!$C$10,Kontrakter!$D$10,L343=Kontrakter!$C$11,Kontrakter!$D$11)</f>
        <v>23128800</v>
      </c>
      <c r="N343" s="47" t="str" cm="1">
        <f t="array" ref="N343">_xlfn.IFS(L343=Kontrakter!$C$3,Kontrakter!$E$3,L343=Kontrakter!$C$2,Kontrakter!$E$2,L343=Kontrakter!$C$4,Kontrakter!$E$4,L343=Kontrakter!$C$5,Kontrakter!$E$5,L343=Kontrakter!$C$6,Kontrakter!$E$6,L343=Kontrakter!$C$7,Kontrakter!$E$7,L343=Kontrakter!$C$8,Kontrakter!$E$8,L343=Kontrakter!$C$9,Kontrakter!$E$9,L343=Kontrakter!$C$10,Kontrakter!$E$10,L343=Kontrakter!$C$11,Kontrakter!$E$11)</f>
        <v>tilsyn@elvia.no</v>
      </c>
    </row>
    <row r="344" spans="1:14" s="42" customFormat="1" x14ac:dyDescent="0.3">
      <c r="A344" s="43">
        <v>613</v>
      </c>
      <c r="B344" s="42" t="s">
        <v>10</v>
      </c>
      <c r="C344" s="42" t="s">
        <v>374</v>
      </c>
      <c r="D344" s="42" t="s">
        <v>12</v>
      </c>
      <c r="E344" s="42" t="s">
        <v>19</v>
      </c>
      <c r="F344" s="44" t="s">
        <v>1403</v>
      </c>
      <c r="G344" s="42" t="s">
        <v>10</v>
      </c>
      <c r="H344" s="45" t="s">
        <v>1367</v>
      </c>
      <c r="I344" s="46">
        <v>3</v>
      </c>
      <c r="J344" s="46" t="s">
        <v>10</v>
      </c>
      <c r="K344" s="46" t="s">
        <v>19</v>
      </c>
      <c r="L344" s="45" t="str" cm="1">
        <f t="array" ref="L344">_xlfn.IFS(H344=Kontrakter!$B$3,Kontrakter!$C$3,H344=Kontrakter!$B$2,Kontrakter!$C$2,H344=Kontrakter!$B$4,Kontrakter!$C$4,H344=Kontrakter!$B$5,Kontrakter!$C$5,H344=Kontrakter!$B$6,Kontrakter!$C$6,H344=Kontrakter!$B$7,Kontrakter!$C$7,H344=Kontrakter!$B$8,Kontrakter!$C$8,H344=Kontrakter!$B$9,Kontrakter!$C$9,H344=Kontrakter!$B$10,Kontrakter!$C$10,H344=Kontrakter!$B$11,Kontrakter!$C$11)</f>
        <v>Omexom Elsikkerhet AS</v>
      </c>
      <c r="M344" s="45" cm="1">
        <f t="array" ref="M344">_xlfn.IFS(L344=Kontrakter!$C$3,Kontrakter!$D$3,L344=Kontrakter!$C$2,Kontrakter!$D$2,L344=Kontrakter!$C$4,Kontrakter!$D$4,L344=Kontrakter!$C$5,Kontrakter!$D$5,L344=Kontrakter!$C$6,Kontrakter!$D$6,L344=Kontrakter!$C$7,Kontrakter!$D$7,L344=Kontrakter!$C$8,Kontrakter!$D$8,L344=Kontrakter!$C$9,Kontrakter!$D$9,L344=Kontrakter!$C$10,Kontrakter!$D$10,L344=Kontrakter!$C$11,Kontrakter!$D$11)</f>
        <v>23128800</v>
      </c>
      <c r="N344" s="47" t="str" cm="1">
        <f t="array" ref="N344">_xlfn.IFS(L344=Kontrakter!$C$3,Kontrakter!$E$3,L344=Kontrakter!$C$2,Kontrakter!$E$2,L344=Kontrakter!$C$4,Kontrakter!$E$4,L344=Kontrakter!$C$5,Kontrakter!$E$5,L344=Kontrakter!$C$6,Kontrakter!$E$6,L344=Kontrakter!$C$7,Kontrakter!$E$7,L344=Kontrakter!$C$8,Kontrakter!$E$8,L344=Kontrakter!$C$9,Kontrakter!$E$9,L344=Kontrakter!$C$10,Kontrakter!$E$10,L344=Kontrakter!$C$11,Kontrakter!$E$11)</f>
        <v>tilsyn@elvia.no</v>
      </c>
    </row>
    <row r="345" spans="1:14" s="42" customFormat="1" x14ac:dyDescent="0.3">
      <c r="A345" s="43">
        <v>614</v>
      </c>
      <c r="B345" s="42" t="s">
        <v>10</v>
      </c>
      <c r="C345" s="42" t="s">
        <v>375</v>
      </c>
      <c r="D345" s="42" t="s">
        <v>12</v>
      </c>
      <c r="E345" s="42" t="s">
        <v>19</v>
      </c>
      <c r="F345" s="44" t="s">
        <v>1403</v>
      </c>
      <c r="G345" s="42" t="s">
        <v>10</v>
      </c>
      <c r="H345" s="45" t="s">
        <v>1367</v>
      </c>
      <c r="I345" s="46">
        <v>3</v>
      </c>
      <c r="J345" s="46" t="s">
        <v>10</v>
      </c>
      <c r="K345" s="46" t="s">
        <v>19</v>
      </c>
      <c r="L345" s="45" t="str" cm="1">
        <f t="array" ref="L345">_xlfn.IFS(H345=Kontrakter!$B$3,Kontrakter!$C$3,H345=Kontrakter!$B$2,Kontrakter!$C$2,H345=Kontrakter!$B$4,Kontrakter!$C$4,H345=Kontrakter!$B$5,Kontrakter!$C$5,H345=Kontrakter!$B$6,Kontrakter!$C$6,H345=Kontrakter!$B$7,Kontrakter!$C$7,H345=Kontrakter!$B$8,Kontrakter!$C$8,H345=Kontrakter!$B$9,Kontrakter!$C$9,H345=Kontrakter!$B$10,Kontrakter!$C$10,H345=Kontrakter!$B$11,Kontrakter!$C$11)</f>
        <v>Omexom Elsikkerhet AS</v>
      </c>
      <c r="M345" s="45" cm="1">
        <f t="array" ref="M345">_xlfn.IFS(L345=Kontrakter!$C$3,Kontrakter!$D$3,L345=Kontrakter!$C$2,Kontrakter!$D$2,L345=Kontrakter!$C$4,Kontrakter!$D$4,L345=Kontrakter!$C$5,Kontrakter!$D$5,L345=Kontrakter!$C$6,Kontrakter!$D$6,L345=Kontrakter!$C$7,Kontrakter!$D$7,L345=Kontrakter!$C$8,Kontrakter!$D$8,L345=Kontrakter!$C$9,Kontrakter!$D$9,L345=Kontrakter!$C$10,Kontrakter!$D$10,L345=Kontrakter!$C$11,Kontrakter!$D$11)</f>
        <v>23128800</v>
      </c>
      <c r="N345" s="47" t="str" cm="1">
        <f t="array" ref="N345">_xlfn.IFS(L345=Kontrakter!$C$3,Kontrakter!$E$3,L345=Kontrakter!$C$2,Kontrakter!$E$2,L345=Kontrakter!$C$4,Kontrakter!$E$4,L345=Kontrakter!$C$5,Kontrakter!$E$5,L345=Kontrakter!$C$6,Kontrakter!$E$6,L345=Kontrakter!$C$7,Kontrakter!$E$7,L345=Kontrakter!$C$8,Kontrakter!$E$8,L345=Kontrakter!$C$9,Kontrakter!$E$9,L345=Kontrakter!$C$10,Kontrakter!$E$10,L345=Kontrakter!$C$11,Kontrakter!$E$11)</f>
        <v>tilsyn@elvia.no</v>
      </c>
    </row>
    <row r="346" spans="1:14" s="42" customFormat="1" x14ac:dyDescent="0.3">
      <c r="A346" s="43">
        <v>615</v>
      </c>
      <c r="B346" s="42" t="s">
        <v>10</v>
      </c>
      <c r="C346" s="42" t="s">
        <v>376</v>
      </c>
      <c r="D346" s="42" t="s">
        <v>12</v>
      </c>
      <c r="E346" s="42" t="s">
        <v>10</v>
      </c>
      <c r="F346" s="44" t="s">
        <v>1403</v>
      </c>
      <c r="G346" s="42" t="s">
        <v>10</v>
      </c>
      <c r="H346" s="45" t="s">
        <v>1367</v>
      </c>
      <c r="I346" s="46">
        <v>3</v>
      </c>
      <c r="J346" s="46" t="s">
        <v>10</v>
      </c>
      <c r="K346" s="46" t="s">
        <v>10</v>
      </c>
      <c r="L346" s="45" t="str" cm="1">
        <f t="array" ref="L346">_xlfn.IFS(H346=Kontrakter!$B$3,Kontrakter!$C$3,H346=Kontrakter!$B$2,Kontrakter!$C$2,H346=Kontrakter!$B$4,Kontrakter!$C$4,H346=Kontrakter!$B$5,Kontrakter!$C$5,H346=Kontrakter!$B$6,Kontrakter!$C$6,H346=Kontrakter!$B$7,Kontrakter!$C$7,H346=Kontrakter!$B$8,Kontrakter!$C$8,H346=Kontrakter!$B$9,Kontrakter!$C$9,H346=Kontrakter!$B$10,Kontrakter!$C$10,H346=Kontrakter!$B$11,Kontrakter!$C$11)</f>
        <v>Omexom Elsikkerhet AS</v>
      </c>
      <c r="M346" s="45" cm="1">
        <f t="array" ref="M346">_xlfn.IFS(L346=Kontrakter!$C$3,Kontrakter!$D$3,L346=Kontrakter!$C$2,Kontrakter!$D$2,L346=Kontrakter!$C$4,Kontrakter!$D$4,L346=Kontrakter!$C$5,Kontrakter!$D$5,L346=Kontrakter!$C$6,Kontrakter!$D$6,L346=Kontrakter!$C$7,Kontrakter!$D$7,L346=Kontrakter!$C$8,Kontrakter!$D$8,L346=Kontrakter!$C$9,Kontrakter!$D$9,L346=Kontrakter!$C$10,Kontrakter!$D$10,L346=Kontrakter!$C$11,Kontrakter!$D$11)</f>
        <v>23128800</v>
      </c>
      <c r="N346" s="47" t="str" cm="1">
        <f t="array" ref="N346">_xlfn.IFS(L346=Kontrakter!$C$3,Kontrakter!$E$3,L346=Kontrakter!$C$2,Kontrakter!$E$2,L346=Kontrakter!$C$4,Kontrakter!$E$4,L346=Kontrakter!$C$5,Kontrakter!$E$5,L346=Kontrakter!$C$6,Kontrakter!$E$6,L346=Kontrakter!$C$7,Kontrakter!$E$7,L346=Kontrakter!$C$8,Kontrakter!$E$8,L346=Kontrakter!$C$9,Kontrakter!$E$9,L346=Kontrakter!$C$10,Kontrakter!$E$10,L346=Kontrakter!$C$11,Kontrakter!$E$11)</f>
        <v>tilsyn@elvia.no</v>
      </c>
    </row>
    <row r="347" spans="1:14" s="42" customFormat="1" x14ac:dyDescent="0.3">
      <c r="A347" s="43">
        <v>616</v>
      </c>
      <c r="B347" s="42" t="s">
        <v>10</v>
      </c>
      <c r="C347" s="42" t="s">
        <v>377</v>
      </c>
      <c r="D347" s="42" t="s">
        <v>12</v>
      </c>
      <c r="E347" s="42" t="s">
        <v>19</v>
      </c>
      <c r="F347" s="44" t="s">
        <v>1403</v>
      </c>
      <c r="G347" s="42" t="s">
        <v>10</v>
      </c>
      <c r="H347" s="45" t="s">
        <v>1367</v>
      </c>
      <c r="I347" s="46">
        <v>3</v>
      </c>
      <c r="J347" s="46" t="s">
        <v>10</v>
      </c>
      <c r="K347" s="46" t="s">
        <v>19</v>
      </c>
      <c r="L347" s="45" t="str" cm="1">
        <f t="array" ref="L347">_xlfn.IFS(H347=Kontrakter!$B$3,Kontrakter!$C$3,H347=Kontrakter!$B$2,Kontrakter!$C$2,H347=Kontrakter!$B$4,Kontrakter!$C$4,H347=Kontrakter!$B$5,Kontrakter!$C$5,H347=Kontrakter!$B$6,Kontrakter!$C$6,H347=Kontrakter!$B$7,Kontrakter!$C$7,H347=Kontrakter!$B$8,Kontrakter!$C$8,H347=Kontrakter!$B$9,Kontrakter!$C$9,H347=Kontrakter!$B$10,Kontrakter!$C$10,H347=Kontrakter!$B$11,Kontrakter!$C$11)</f>
        <v>Omexom Elsikkerhet AS</v>
      </c>
      <c r="M347" s="45" cm="1">
        <f t="array" ref="M347">_xlfn.IFS(L347=Kontrakter!$C$3,Kontrakter!$D$3,L347=Kontrakter!$C$2,Kontrakter!$D$2,L347=Kontrakter!$C$4,Kontrakter!$D$4,L347=Kontrakter!$C$5,Kontrakter!$D$5,L347=Kontrakter!$C$6,Kontrakter!$D$6,L347=Kontrakter!$C$7,Kontrakter!$D$7,L347=Kontrakter!$C$8,Kontrakter!$D$8,L347=Kontrakter!$C$9,Kontrakter!$D$9,L347=Kontrakter!$C$10,Kontrakter!$D$10,L347=Kontrakter!$C$11,Kontrakter!$D$11)</f>
        <v>23128800</v>
      </c>
      <c r="N347" s="47" t="str" cm="1">
        <f t="array" ref="N347">_xlfn.IFS(L347=Kontrakter!$C$3,Kontrakter!$E$3,L347=Kontrakter!$C$2,Kontrakter!$E$2,L347=Kontrakter!$C$4,Kontrakter!$E$4,L347=Kontrakter!$C$5,Kontrakter!$E$5,L347=Kontrakter!$C$6,Kontrakter!$E$6,L347=Kontrakter!$C$7,Kontrakter!$E$7,L347=Kontrakter!$C$8,Kontrakter!$E$8,L347=Kontrakter!$C$9,Kontrakter!$E$9,L347=Kontrakter!$C$10,Kontrakter!$E$10,L347=Kontrakter!$C$11,Kontrakter!$E$11)</f>
        <v>tilsyn@elvia.no</v>
      </c>
    </row>
    <row r="348" spans="1:14" s="42" customFormat="1" x14ac:dyDescent="0.3">
      <c r="A348" s="43">
        <v>617</v>
      </c>
      <c r="B348" s="42" t="s">
        <v>10</v>
      </c>
      <c r="C348" s="42" t="s">
        <v>378</v>
      </c>
      <c r="D348" s="42" t="s">
        <v>12</v>
      </c>
      <c r="E348" s="42" t="s">
        <v>19</v>
      </c>
      <c r="F348" s="44" t="s">
        <v>1403</v>
      </c>
      <c r="G348" s="42" t="s">
        <v>10</v>
      </c>
      <c r="H348" s="45" t="s">
        <v>1367</v>
      </c>
      <c r="I348" s="46">
        <v>3</v>
      </c>
      <c r="J348" s="46" t="s">
        <v>10</v>
      </c>
      <c r="K348" s="46" t="s">
        <v>19</v>
      </c>
      <c r="L348" s="45" t="str" cm="1">
        <f t="array" ref="L348">_xlfn.IFS(H348=Kontrakter!$B$3,Kontrakter!$C$3,H348=Kontrakter!$B$2,Kontrakter!$C$2,H348=Kontrakter!$B$4,Kontrakter!$C$4,H348=Kontrakter!$B$5,Kontrakter!$C$5,H348=Kontrakter!$B$6,Kontrakter!$C$6,H348=Kontrakter!$B$7,Kontrakter!$C$7,H348=Kontrakter!$B$8,Kontrakter!$C$8,H348=Kontrakter!$B$9,Kontrakter!$C$9,H348=Kontrakter!$B$10,Kontrakter!$C$10,H348=Kontrakter!$B$11,Kontrakter!$C$11)</f>
        <v>Omexom Elsikkerhet AS</v>
      </c>
      <c r="M348" s="45" cm="1">
        <f t="array" ref="M348">_xlfn.IFS(L348=Kontrakter!$C$3,Kontrakter!$D$3,L348=Kontrakter!$C$2,Kontrakter!$D$2,L348=Kontrakter!$C$4,Kontrakter!$D$4,L348=Kontrakter!$C$5,Kontrakter!$D$5,L348=Kontrakter!$C$6,Kontrakter!$D$6,L348=Kontrakter!$C$7,Kontrakter!$D$7,L348=Kontrakter!$C$8,Kontrakter!$D$8,L348=Kontrakter!$C$9,Kontrakter!$D$9,L348=Kontrakter!$C$10,Kontrakter!$D$10,L348=Kontrakter!$C$11,Kontrakter!$D$11)</f>
        <v>23128800</v>
      </c>
      <c r="N348" s="47" t="str" cm="1">
        <f t="array" ref="N348">_xlfn.IFS(L348=Kontrakter!$C$3,Kontrakter!$E$3,L348=Kontrakter!$C$2,Kontrakter!$E$2,L348=Kontrakter!$C$4,Kontrakter!$E$4,L348=Kontrakter!$C$5,Kontrakter!$E$5,L348=Kontrakter!$C$6,Kontrakter!$E$6,L348=Kontrakter!$C$7,Kontrakter!$E$7,L348=Kontrakter!$C$8,Kontrakter!$E$8,L348=Kontrakter!$C$9,Kontrakter!$E$9,L348=Kontrakter!$C$10,Kontrakter!$E$10,L348=Kontrakter!$C$11,Kontrakter!$E$11)</f>
        <v>tilsyn@elvia.no</v>
      </c>
    </row>
    <row r="349" spans="1:14" s="42" customFormat="1" x14ac:dyDescent="0.3">
      <c r="A349" s="43">
        <v>618</v>
      </c>
      <c r="B349" s="42" t="s">
        <v>10</v>
      </c>
      <c r="C349" s="42" t="s">
        <v>379</v>
      </c>
      <c r="D349" s="42" t="s">
        <v>12</v>
      </c>
      <c r="E349" s="42" t="s">
        <v>19</v>
      </c>
      <c r="F349" s="44" t="s">
        <v>1403</v>
      </c>
      <c r="G349" s="42" t="s">
        <v>10</v>
      </c>
      <c r="H349" s="45" t="s">
        <v>1367</v>
      </c>
      <c r="I349" s="46">
        <v>3</v>
      </c>
      <c r="J349" s="46" t="s">
        <v>10</v>
      </c>
      <c r="K349" s="46" t="s">
        <v>19</v>
      </c>
      <c r="L349" s="45" t="str" cm="1">
        <f t="array" ref="L349">_xlfn.IFS(H349=Kontrakter!$B$3,Kontrakter!$C$3,H349=Kontrakter!$B$2,Kontrakter!$C$2,H349=Kontrakter!$B$4,Kontrakter!$C$4,H349=Kontrakter!$B$5,Kontrakter!$C$5,H349=Kontrakter!$B$6,Kontrakter!$C$6,H349=Kontrakter!$B$7,Kontrakter!$C$7,H349=Kontrakter!$B$8,Kontrakter!$C$8,H349=Kontrakter!$B$9,Kontrakter!$C$9,H349=Kontrakter!$B$10,Kontrakter!$C$10,H349=Kontrakter!$B$11,Kontrakter!$C$11)</f>
        <v>Omexom Elsikkerhet AS</v>
      </c>
      <c r="M349" s="45" cm="1">
        <f t="array" ref="M349">_xlfn.IFS(L349=Kontrakter!$C$3,Kontrakter!$D$3,L349=Kontrakter!$C$2,Kontrakter!$D$2,L349=Kontrakter!$C$4,Kontrakter!$D$4,L349=Kontrakter!$C$5,Kontrakter!$D$5,L349=Kontrakter!$C$6,Kontrakter!$D$6,L349=Kontrakter!$C$7,Kontrakter!$D$7,L349=Kontrakter!$C$8,Kontrakter!$D$8,L349=Kontrakter!$C$9,Kontrakter!$D$9,L349=Kontrakter!$C$10,Kontrakter!$D$10,L349=Kontrakter!$C$11,Kontrakter!$D$11)</f>
        <v>23128800</v>
      </c>
      <c r="N349" s="47" t="str" cm="1">
        <f t="array" ref="N349">_xlfn.IFS(L349=Kontrakter!$C$3,Kontrakter!$E$3,L349=Kontrakter!$C$2,Kontrakter!$E$2,L349=Kontrakter!$C$4,Kontrakter!$E$4,L349=Kontrakter!$C$5,Kontrakter!$E$5,L349=Kontrakter!$C$6,Kontrakter!$E$6,L349=Kontrakter!$C$7,Kontrakter!$E$7,L349=Kontrakter!$C$8,Kontrakter!$E$8,L349=Kontrakter!$C$9,Kontrakter!$E$9,L349=Kontrakter!$C$10,Kontrakter!$E$10,L349=Kontrakter!$C$11,Kontrakter!$E$11)</f>
        <v>tilsyn@elvia.no</v>
      </c>
    </row>
    <row r="350" spans="1:14" s="42" customFormat="1" x14ac:dyDescent="0.3">
      <c r="A350" s="43">
        <v>619</v>
      </c>
      <c r="B350" s="42" t="s">
        <v>10</v>
      </c>
      <c r="C350" s="42" t="s">
        <v>380</v>
      </c>
      <c r="D350" s="42" t="s">
        <v>12</v>
      </c>
      <c r="E350" s="42" t="s">
        <v>372</v>
      </c>
      <c r="F350" s="44" t="s">
        <v>1403</v>
      </c>
      <c r="G350" s="42" t="s">
        <v>10</v>
      </c>
      <c r="H350" s="45" t="s">
        <v>1367</v>
      </c>
      <c r="I350" s="46">
        <v>3</v>
      </c>
      <c r="J350" s="46" t="s">
        <v>10</v>
      </c>
      <c r="K350" s="46" t="s">
        <v>372</v>
      </c>
      <c r="L350" s="45" t="str" cm="1">
        <f t="array" ref="L350">_xlfn.IFS(H350=Kontrakter!$B$3,Kontrakter!$C$3,H350=Kontrakter!$B$2,Kontrakter!$C$2,H350=Kontrakter!$B$4,Kontrakter!$C$4,H350=Kontrakter!$B$5,Kontrakter!$C$5,H350=Kontrakter!$B$6,Kontrakter!$C$6,H350=Kontrakter!$B$7,Kontrakter!$C$7,H350=Kontrakter!$B$8,Kontrakter!$C$8,H350=Kontrakter!$B$9,Kontrakter!$C$9,H350=Kontrakter!$B$10,Kontrakter!$C$10,H350=Kontrakter!$B$11,Kontrakter!$C$11)</f>
        <v>Omexom Elsikkerhet AS</v>
      </c>
      <c r="M350" s="45" cm="1">
        <f t="array" ref="M350">_xlfn.IFS(L350=Kontrakter!$C$3,Kontrakter!$D$3,L350=Kontrakter!$C$2,Kontrakter!$D$2,L350=Kontrakter!$C$4,Kontrakter!$D$4,L350=Kontrakter!$C$5,Kontrakter!$D$5,L350=Kontrakter!$C$6,Kontrakter!$D$6,L350=Kontrakter!$C$7,Kontrakter!$D$7,L350=Kontrakter!$C$8,Kontrakter!$D$8,L350=Kontrakter!$C$9,Kontrakter!$D$9,L350=Kontrakter!$C$10,Kontrakter!$D$10,L350=Kontrakter!$C$11,Kontrakter!$D$11)</f>
        <v>23128800</v>
      </c>
      <c r="N350" s="47" t="str" cm="1">
        <f t="array" ref="N350">_xlfn.IFS(L350=Kontrakter!$C$3,Kontrakter!$E$3,L350=Kontrakter!$C$2,Kontrakter!$E$2,L350=Kontrakter!$C$4,Kontrakter!$E$4,L350=Kontrakter!$C$5,Kontrakter!$E$5,L350=Kontrakter!$C$6,Kontrakter!$E$6,L350=Kontrakter!$C$7,Kontrakter!$E$7,L350=Kontrakter!$C$8,Kontrakter!$E$8,L350=Kontrakter!$C$9,Kontrakter!$E$9,L350=Kontrakter!$C$10,Kontrakter!$E$10,L350=Kontrakter!$C$11,Kontrakter!$E$11)</f>
        <v>tilsyn@elvia.no</v>
      </c>
    </row>
    <row r="351" spans="1:14" s="42" customFormat="1" x14ac:dyDescent="0.3">
      <c r="A351" s="43">
        <v>620</v>
      </c>
      <c r="B351" s="42" t="s">
        <v>10</v>
      </c>
      <c r="C351" s="42" t="s">
        <v>381</v>
      </c>
      <c r="D351" s="42" t="s">
        <v>12</v>
      </c>
      <c r="E351" s="42" t="s">
        <v>372</v>
      </c>
      <c r="F351" s="44" t="s">
        <v>1403</v>
      </c>
      <c r="G351" s="42" t="s">
        <v>10</v>
      </c>
      <c r="H351" s="45" t="s">
        <v>1367</v>
      </c>
      <c r="I351" s="46">
        <v>3</v>
      </c>
      <c r="J351" s="46" t="s">
        <v>10</v>
      </c>
      <c r="K351" s="46" t="s">
        <v>372</v>
      </c>
      <c r="L351" s="45" t="str" cm="1">
        <f t="array" ref="L351">_xlfn.IFS(H351=Kontrakter!$B$3,Kontrakter!$C$3,H351=Kontrakter!$B$2,Kontrakter!$C$2,H351=Kontrakter!$B$4,Kontrakter!$C$4,H351=Kontrakter!$B$5,Kontrakter!$C$5,H351=Kontrakter!$B$6,Kontrakter!$C$6,H351=Kontrakter!$B$7,Kontrakter!$C$7,H351=Kontrakter!$B$8,Kontrakter!$C$8,H351=Kontrakter!$B$9,Kontrakter!$C$9,H351=Kontrakter!$B$10,Kontrakter!$C$10,H351=Kontrakter!$B$11,Kontrakter!$C$11)</f>
        <v>Omexom Elsikkerhet AS</v>
      </c>
      <c r="M351" s="45" cm="1">
        <f t="array" ref="M351">_xlfn.IFS(L351=Kontrakter!$C$3,Kontrakter!$D$3,L351=Kontrakter!$C$2,Kontrakter!$D$2,L351=Kontrakter!$C$4,Kontrakter!$D$4,L351=Kontrakter!$C$5,Kontrakter!$D$5,L351=Kontrakter!$C$6,Kontrakter!$D$6,L351=Kontrakter!$C$7,Kontrakter!$D$7,L351=Kontrakter!$C$8,Kontrakter!$D$8,L351=Kontrakter!$C$9,Kontrakter!$D$9,L351=Kontrakter!$C$10,Kontrakter!$D$10,L351=Kontrakter!$C$11,Kontrakter!$D$11)</f>
        <v>23128800</v>
      </c>
      <c r="N351" s="47" t="str" cm="1">
        <f t="array" ref="N351">_xlfn.IFS(L351=Kontrakter!$C$3,Kontrakter!$E$3,L351=Kontrakter!$C$2,Kontrakter!$E$2,L351=Kontrakter!$C$4,Kontrakter!$E$4,L351=Kontrakter!$C$5,Kontrakter!$E$5,L351=Kontrakter!$C$6,Kontrakter!$E$6,L351=Kontrakter!$C$7,Kontrakter!$E$7,L351=Kontrakter!$C$8,Kontrakter!$E$8,L351=Kontrakter!$C$9,Kontrakter!$E$9,L351=Kontrakter!$C$10,Kontrakter!$E$10,L351=Kontrakter!$C$11,Kontrakter!$E$11)</f>
        <v>tilsyn@elvia.no</v>
      </c>
    </row>
    <row r="352" spans="1:14" s="42" customFormat="1" x14ac:dyDescent="0.3">
      <c r="A352" s="43">
        <v>621</v>
      </c>
      <c r="B352" s="42" t="s">
        <v>10</v>
      </c>
      <c r="C352" s="42" t="s">
        <v>382</v>
      </c>
      <c r="D352" s="42" t="s">
        <v>12</v>
      </c>
      <c r="E352" s="42" t="s">
        <v>372</v>
      </c>
      <c r="F352" s="44" t="s">
        <v>1403</v>
      </c>
      <c r="G352" s="42" t="s">
        <v>10</v>
      </c>
      <c r="H352" s="45" t="s">
        <v>1367</v>
      </c>
      <c r="I352" s="46">
        <v>3</v>
      </c>
      <c r="J352" s="46" t="s">
        <v>10</v>
      </c>
      <c r="K352" s="46" t="s">
        <v>372</v>
      </c>
      <c r="L352" s="45" t="str" cm="1">
        <f t="array" ref="L352">_xlfn.IFS(H352=Kontrakter!$B$3,Kontrakter!$C$3,H352=Kontrakter!$B$2,Kontrakter!$C$2,H352=Kontrakter!$B$4,Kontrakter!$C$4,H352=Kontrakter!$B$5,Kontrakter!$C$5,H352=Kontrakter!$B$6,Kontrakter!$C$6,H352=Kontrakter!$B$7,Kontrakter!$C$7,H352=Kontrakter!$B$8,Kontrakter!$C$8,H352=Kontrakter!$B$9,Kontrakter!$C$9,H352=Kontrakter!$B$10,Kontrakter!$C$10,H352=Kontrakter!$B$11,Kontrakter!$C$11)</f>
        <v>Omexom Elsikkerhet AS</v>
      </c>
      <c r="M352" s="45" cm="1">
        <f t="array" ref="M352">_xlfn.IFS(L352=Kontrakter!$C$3,Kontrakter!$D$3,L352=Kontrakter!$C$2,Kontrakter!$D$2,L352=Kontrakter!$C$4,Kontrakter!$D$4,L352=Kontrakter!$C$5,Kontrakter!$D$5,L352=Kontrakter!$C$6,Kontrakter!$D$6,L352=Kontrakter!$C$7,Kontrakter!$D$7,L352=Kontrakter!$C$8,Kontrakter!$D$8,L352=Kontrakter!$C$9,Kontrakter!$D$9,L352=Kontrakter!$C$10,Kontrakter!$D$10,L352=Kontrakter!$C$11,Kontrakter!$D$11)</f>
        <v>23128800</v>
      </c>
      <c r="N352" s="47" t="str" cm="1">
        <f t="array" ref="N352">_xlfn.IFS(L352=Kontrakter!$C$3,Kontrakter!$E$3,L352=Kontrakter!$C$2,Kontrakter!$E$2,L352=Kontrakter!$C$4,Kontrakter!$E$4,L352=Kontrakter!$C$5,Kontrakter!$E$5,L352=Kontrakter!$C$6,Kontrakter!$E$6,L352=Kontrakter!$C$7,Kontrakter!$E$7,L352=Kontrakter!$C$8,Kontrakter!$E$8,L352=Kontrakter!$C$9,Kontrakter!$E$9,L352=Kontrakter!$C$10,Kontrakter!$E$10,L352=Kontrakter!$C$11,Kontrakter!$E$11)</f>
        <v>tilsyn@elvia.no</v>
      </c>
    </row>
    <row r="353" spans="1:14" s="42" customFormat="1" x14ac:dyDescent="0.3">
      <c r="A353" s="43">
        <v>622</v>
      </c>
      <c r="B353" s="42" t="s">
        <v>10</v>
      </c>
      <c r="C353" s="42" t="s">
        <v>383</v>
      </c>
      <c r="D353" s="42" t="s">
        <v>12</v>
      </c>
      <c r="E353" s="42" t="s">
        <v>372</v>
      </c>
      <c r="F353" s="44" t="s">
        <v>1403</v>
      </c>
      <c r="G353" s="42" t="s">
        <v>10</v>
      </c>
      <c r="H353" s="45" t="s">
        <v>1367</v>
      </c>
      <c r="I353" s="46">
        <v>3</v>
      </c>
      <c r="J353" s="46" t="s">
        <v>10</v>
      </c>
      <c r="K353" s="46" t="s">
        <v>372</v>
      </c>
      <c r="L353" s="45" t="str" cm="1">
        <f t="array" ref="L353">_xlfn.IFS(H353=Kontrakter!$B$3,Kontrakter!$C$3,H353=Kontrakter!$B$2,Kontrakter!$C$2,H353=Kontrakter!$B$4,Kontrakter!$C$4,H353=Kontrakter!$B$5,Kontrakter!$C$5,H353=Kontrakter!$B$6,Kontrakter!$C$6,H353=Kontrakter!$B$7,Kontrakter!$C$7,H353=Kontrakter!$B$8,Kontrakter!$C$8,H353=Kontrakter!$B$9,Kontrakter!$C$9,H353=Kontrakter!$B$10,Kontrakter!$C$10,H353=Kontrakter!$B$11,Kontrakter!$C$11)</f>
        <v>Omexom Elsikkerhet AS</v>
      </c>
      <c r="M353" s="45" cm="1">
        <f t="array" ref="M353">_xlfn.IFS(L353=Kontrakter!$C$3,Kontrakter!$D$3,L353=Kontrakter!$C$2,Kontrakter!$D$2,L353=Kontrakter!$C$4,Kontrakter!$D$4,L353=Kontrakter!$C$5,Kontrakter!$D$5,L353=Kontrakter!$C$6,Kontrakter!$D$6,L353=Kontrakter!$C$7,Kontrakter!$D$7,L353=Kontrakter!$C$8,Kontrakter!$D$8,L353=Kontrakter!$C$9,Kontrakter!$D$9,L353=Kontrakter!$C$10,Kontrakter!$D$10,L353=Kontrakter!$C$11,Kontrakter!$D$11)</f>
        <v>23128800</v>
      </c>
      <c r="N353" s="47" t="str" cm="1">
        <f t="array" ref="N353">_xlfn.IFS(L353=Kontrakter!$C$3,Kontrakter!$E$3,L353=Kontrakter!$C$2,Kontrakter!$E$2,L353=Kontrakter!$C$4,Kontrakter!$E$4,L353=Kontrakter!$C$5,Kontrakter!$E$5,L353=Kontrakter!$C$6,Kontrakter!$E$6,L353=Kontrakter!$C$7,Kontrakter!$E$7,L353=Kontrakter!$C$8,Kontrakter!$E$8,L353=Kontrakter!$C$9,Kontrakter!$E$9,L353=Kontrakter!$C$10,Kontrakter!$E$10,L353=Kontrakter!$C$11,Kontrakter!$E$11)</f>
        <v>tilsyn@elvia.no</v>
      </c>
    </row>
    <row r="354" spans="1:14" s="42" customFormat="1" x14ac:dyDescent="0.3">
      <c r="A354" s="43">
        <v>623</v>
      </c>
      <c r="B354" s="42" t="s">
        <v>10</v>
      </c>
      <c r="C354" s="42" t="s">
        <v>384</v>
      </c>
      <c r="D354" s="42" t="s">
        <v>12</v>
      </c>
      <c r="E354" s="42" t="s">
        <v>19</v>
      </c>
      <c r="F354" s="44" t="s">
        <v>1403</v>
      </c>
      <c r="G354" s="42" t="s">
        <v>10</v>
      </c>
      <c r="H354" s="45" t="s">
        <v>1367</v>
      </c>
      <c r="I354" s="46">
        <v>3</v>
      </c>
      <c r="J354" s="46" t="s">
        <v>10</v>
      </c>
      <c r="K354" s="46" t="s">
        <v>19</v>
      </c>
      <c r="L354" s="45" t="str" cm="1">
        <f t="array" ref="L354">_xlfn.IFS(H354=Kontrakter!$B$3,Kontrakter!$C$3,H354=Kontrakter!$B$2,Kontrakter!$C$2,H354=Kontrakter!$B$4,Kontrakter!$C$4,H354=Kontrakter!$B$5,Kontrakter!$C$5,H354=Kontrakter!$B$6,Kontrakter!$C$6,H354=Kontrakter!$B$7,Kontrakter!$C$7,H354=Kontrakter!$B$8,Kontrakter!$C$8,H354=Kontrakter!$B$9,Kontrakter!$C$9,H354=Kontrakter!$B$10,Kontrakter!$C$10,H354=Kontrakter!$B$11,Kontrakter!$C$11)</f>
        <v>Omexom Elsikkerhet AS</v>
      </c>
      <c r="M354" s="45" cm="1">
        <f t="array" ref="M354">_xlfn.IFS(L354=Kontrakter!$C$3,Kontrakter!$D$3,L354=Kontrakter!$C$2,Kontrakter!$D$2,L354=Kontrakter!$C$4,Kontrakter!$D$4,L354=Kontrakter!$C$5,Kontrakter!$D$5,L354=Kontrakter!$C$6,Kontrakter!$D$6,L354=Kontrakter!$C$7,Kontrakter!$D$7,L354=Kontrakter!$C$8,Kontrakter!$D$8,L354=Kontrakter!$C$9,Kontrakter!$D$9,L354=Kontrakter!$C$10,Kontrakter!$D$10,L354=Kontrakter!$C$11,Kontrakter!$D$11)</f>
        <v>23128800</v>
      </c>
      <c r="N354" s="47" t="str" cm="1">
        <f t="array" ref="N354">_xlfn.IFS(L354=Kontrakter!$C$3,Kontrakter!$E$3,L354=Kontrakter!$C$2,Kontrakter!$E$2,L354=Kontrakter!$C$4,Kontrakter!$E$4,L354=Kontrakter!$C$5,Kontrakter!$E$5,L354=Kontrakter!$C$6,Kontrakter!$E$6,L354=Kontrakter!$C$7,Kontrakter!$E$7,L354=Kontrakter!$C$8,Kontrakter!$E$8,L354=Kontrakter!$C$9,Kontrakter!$E$9,L354=Kontrakter!$C$10,Kontrakter!$E$10,L354=Kontrakter!$C$11,Kontrakter!$E$11)</f>
        <v>tilsyn@elvia.no</v>
      </c>
    </row>
    <row r="355" spans="1:14" s="42" customFormat="1" x14ac:dyDescent="0.3">
      <c r="A355" s="43">
        <v>624</v>
      </c>
      <c r="B355" s="42" t="s">
        <v>10</v>
      </c>
      <c r="C355" s="42" t="s">
        <v>385</v>
      </c>
      <c r="D355" s="42" t="s">
        <v>12</v>
      </c>
      <c r="E355" s="42" t="s">
        <v>372</v>
      </c>
      <c r="F355" s="44" t="s">
        <v>1403</v>
      </c>
      <c r="G355" s="42" t="s">
        <v>10</v>
      </c>
      <c r="H355" s="45" t="s">
        <v>1367</v>
      </c>
      <c r="I355" s="46">
        <v>3</v>
      </c>
      <c r="J355" s="46" t="s">
        <v>10</v>
      </c>
      <c r="K355" s="46" t="s">
        <v>372</v>
      </c>
      <c r="L355" s="45" t="str" cm="1">
        <f t="array" ref="L355">_xlfn.IFS(H355=Kontrakter!$B$3,Kontrakter!$C$3,H355=Kontrakter!$B$2,Kontrakter!$C$2,H355=Kontrakter!$B$4,Kontrakter!$C$4,H355=Kontrakter!$B$5,Kontrakter!$C$5,H355=Kontrakter!$B$6,Kontrakter!$C$6,H355=Kontrakter!$B$7,Kontrakter!$C$7,H355=Kontrakter!$B$8,Kontrakter!$C$8,H355=Kontrakter!$B$9,Kontrakter!$C$9,H355=Kontrakter!$B$10,Kontrakter!$C$10,H355=Kontrakter!$B$11,Kontrakter!$C$11)</f>
        <v>Omexom Elsikkerhet AS</v>
      </c>
      <c r="M355" s="45" cm="1">
        <f t="array" ref="M355">_xlfn.IFS(L355=Kontrakter!$C$3,Kontrakter!$D$3,L355=Kontrakter!$C$2,Kontrakter!$D$2,L355=Kontrakter!$C$4,Kontrakter!$D$4,L355=Kontrakter!$C$5,Kontrakter!$D$5,L355=Kontrakter!$C$6,Kontrakter!$D$6,L355=Kontrakter!$C$7,Kontrakter!$D$7,L355=Kontrakter!$C$8,Kontrakter!$D$8,L355=Kontrakter!$C$9,Kontrakter!$D$9,L355=Kontrakter!$C$10,Kontrakter!$D$10,L355=Kontrakter!$C$11,Kontrakter!$D$11)</f>
        <v>23128800</v>
      </c>
      <c r="N355" s="47" t="str" cm="1">
        <f t="array" ref="N355">_xlfn.IFS(L355=Kontrakter!$C$3,Kontrakter!$E$3,L355=Kontrakter!$C$2,Kontrakter!$E$2,L355=Kontrakter!$C$4,Kontrakter!$E$4,L355=Kontrakter!$C$5,Kontrakter!$E$5,L355=Kontrakter!$C$6,Kontrakter!$E$6,L355=Kontrakter!$C$7,Kontrakter!$E$7,L355=Kontrakter!$C$8,Kontrakter!$E$8,L355=Kontrakter!$C$9,Kontrakter!$E$9,L355=Kontrakter!$C$10,Kontrakter!$E$10,L355=Kontrakter!$C$11,Kontrakter!$E$11)</f>
        <v>tilsyn@elvia.no</v>
      </c>
    </row>
    <row r="356" spans="1:14" s="42" customFormat="1" x14ac:dyDescent="0.3">
      <c r="A356" s="43">
        <v>626</v>
      </c>
      <c r="B356" s="42" t="s">
        <v>10</v>
      </c>
      <c r="C356" s="42" t="s">
        <v>386</v>
      </c>
      <c r="D356" s="42" t="s">
        <v>12</v>
      </c>
      <c r="E356" s="42" t="s">
        <v>67</v>
      </c>
      <c r="F356" s="44" t="s">
        <v>1403</v>
      </c>
      <c r="G356" s="42" t="s">
        <v>10</v>
      </c>
      <c r="H356" s="45" t="s">
        <v>1367</v>
      </c>
      <c r="I356" s="46">
        <v>3</v>
      </c>
      <c r="J356" s="46" t="s">
        <v>10</v>
      </c>
      <c r="K356" s="46" t="s">
        <v>67</v>
      </c>
      <c r="L356" s="45" t="str" cm="1">
        <f t="array" ref="L356">_xlfn.IFS(H356=Kontrakter!$B$3,Kontrakter!$C$3,H356=Kontrakter!$B$2,Kontrakter!$C$2,H356=Kontrakter!$B$4,Kontrakter!$C$4,H356=Kontrakter!$B$5,Kontrakter!$C$5,H356=Kontrakter!$B$6,Kontrakter!$C$6,H356=Kontrakter!$B$7,Kontrakter!$C$7,H356=Kontrakter!$B$8,Kontrakter!$C$8,H356=Kontrakter!$B$9,Kontrakter!$C$9,H356=Kontrakter!$B$10,Kontrakter!$C$10,H356=Kontrakter!$B$11,Kontrakter!$C$11)</f>
        <v>Omexom Elsikkerhet AS</v>
      </c>
      <c r="M356" s="45" cm="1">
        <f t="array" ref="M356">_xlfn.IFS(L356=Kontrakter!$C$3,Kontrakter!$D$3,L356=Kontrakter!$C$2,Kontrakter!$D$2,L356=Kontrakter!$C$4,Kontrakter!$D$4,L356=Kontrakter!$C$5,Kontrakter!$D$5,L356=Kontrakter!$C$6,Kontrakter!$D$6,L356=Kontrakter!$C$7,Kontrakter!$D$7,L356=Kontrakter!$C$8,Kontrakter!$D$8,L356=Kontrakter!$C$9,Kontrakter!$D$9,L356=Kontrakter!$C$10,Kontrakter!$D$10,L356=Kontrakter!$C$11,Kontrakter!$D$11)</f>
        <v>23128800</v>
      </c>
      <c r="N356" s="47" t="str" cm="1">
        <f t="array" ref="N356">_xlfn.IFS(L356=Kontrakter!$C$3,Kontrakter!$E$3,L356=Kontrakter!$C$2,Kontrakter!$E$2,L356=Kontrakter!$C$4,Kontrakter!$E$4,L356=Kontrakter!$C$5,Kontrakter!$E$5,L356=Kontrakter!$C$6,Kontrakter!$E$6,L356=Kontrakter!$C$7,Kontrakter!$E$7,L356=Kontrakter!$C$8,Kontrakter!$E$8,L356=Kontrakter!$C$9,Kontrakter!$E$9,L356=Kontrakter!$C$10,Kontrakter!$E$10,L356=Kontrakter!$C$11,Kontrakter!$E$11)</f>
        <v>tilsyn@elvia.no</v>
      </c>
    </row>
    <row r="357" spans="1:14" s="42" customFormat="1" x14ac:dyDescent="0.3">
      <c r="A357" s="43">
        <v>650</v>
      </c>
      <c r="B357" s="42" t="s">
        <v>10</v>
      </c>
      <c r="C357" s="42" t="s">
        <v>387</v>
      </c>
      <c r="D357" s="42" t="s">
        <v>16</v>
      </c>
      <c r="E357" s="42" t="s">
        <v>67</v>
      </c>
      <c r="F357" s="44" t="s">
        <v>1403</v>
      </c>
      <c r="G357" s="42" t="s">
        <v>10</v>
      </c>
      <c r="H357" s="45" t="s">
        <v>1367</v>
      </c>
      <c r="I357" s="46">
        <v>3</v>
      </c>
      <c r="J357" s="46" t="s">
        <v>10</v>
      </c>
      <c r="K357" s="46" t="s">
        <v>67</v>
      </c>
      <c r="L357" s="45" t="str" cm="1">
        <f t="array" ref="L357">_xlfn.IFS(H357=Kontrakter!$B$3,Kontrakter!$C$3,H357=Kontrakter!$B$2,Kontrakter!$C$2,H357=Kontrakter!$B$4,Kontrakter!$C$4,H357=Kontrakter!$B$5,Kontrakter!$C$5,H357=Kontrakter!$B$6,Kontrakter!$C$6,H357=Kontrakter!$B$7,Kontrakter!$C$7,H357=Kontrakter!$B$8,Kontrakter!$C$8,H357=Kontrakter!$B$9,Kontrakter!$C$9,H357=Kontrakter!$B$10,Kontrakter!$C$10,H357=Kontrakter!$B$11,Kontrakter!$C$11)</f>
        <v>Omexom Elsikkerhet AS</v>
      </c>
      <c r="M357" s="45" cm="1">
        <f t="array" ref="M357">_xlfn.IFS(L357=Kontrakter!$C$3,Kontrakter!$D$3,L357=Kontrakter!$C$2,Kontrakter!$D$2,L357=Kontrakter!$C$4,Kontrakter!$D$4,L357=Kontrakter!$C$5,Kontrakter!$D$5,L357=Kontrakter!$C$6,Kontrakter!$D$6,L357=Kontrakter!$C$7,Kontrakter!$D$7,L357=Kontrakter!$C$8,Kontrakter!$D$8,L357=Kontrakter!$C$9,Kontrakter!$D$9,L357=Kontrakter!$C$10,Kontrakter!$D$10,L357=Kontrakter!$C$11,Kontrakter!$D$11)</f>
        <v>23128800</v>
      </c>
      <c r="N357" s="47" t="str" cm="1">
        <f t="array" ref="N357">_xlfn.IFS(L357=Kontrakter!$C$3,Kontrakter!$E$3,L357=Kontrakter!$C$2,Kontrakter!$E$2,L357=Kontrakter!$C$4,Kontrakter!$E$4,L357=Kontrakter!$C$5,Kontrakter!$E$5,L357=Kontrakter!$C$6,Kontrakter!$E$6,L357=Kontrakter!$C$7,Kontrakter!$E$7,L357=Kontrakter!$C$8,Kontrakter!$E$8,L357=Kontrakter!$C$9,Kontrakter!$E$9,L357=Kontrakter!$C$10,Kontrakter!$E$10,L357=Kontrakter!$C$11,Kontrakter!$E$11)</f>
        <v>tilsyn@elvia.no</v>
      </c>
    </row>
    <row r="358" spans="1:14" s="42" customFormat="1" x14ac:dyDescent="0.3">
      <c r="A358" s="43">
        <v>651</v>
      </c>
      <c r="B358" s="42" t="s">
        <v>10</v>
      </c>
      <c r="C358" s="42" t="s">
        <v>388</v>
      </c>
      <c r="D358" s="42" t="s">
        <v>16</v>
      </c>
      <c r="E358" s="42" t="s">
        <v>67</v>
      </c>
      <c r="F358" s="44" t="s">
        <v>1403</v>
      </c>
      <c r="G358" s="42" t="s">
        <v>10</v>
      </c>
      <c r="H358" s="45" t="s">
        <v>1367</v>
      </c>
      <c r="I358" s="46">
        <v>3</v>
      </c>
      <c r="J358" s="46" t="s">
        <v>10</v>
      </c>
      <c r="K358" s="46" t="s">
        <v>67</v>
      </c>
      <c r="L358" s="45" t="str" cm="1">
        <f t="array" ref="L358">_xlfn.IFS(H358=Kontrakter!$B$3,Kontrakter!$C$3,H358=Kontrakter!$B$2,Kontrakter!$C$2,H358=Kontrakter!$B$4,Kontrakter!$C$4,H358=Kontrakter!$B$5,Kontrakter!$C$5,H358=Kontrakter!$B$6,Kontrakter!$C$6,H358=Kontrakter!$B$7,Kontrakter!$C$7,H358=Kontrakter!$B$8,Kontrakter!$C$8,H358=Kontrakter!$B$9,Kontrakter!$C$9,H358=Kontrakter!$B$10,Kontrakter!$C$10,H358=Kontrakter!$B$11,Kontrakter!$C$11)</f>
        <v>Omexom Elsikkerhet AS</v>
      </c>
      <c r="M358" s="45" cm="1">
        <f t="array" ref="M358">_xlfn.IFS(L358=Kontrakter!$C$3,Kontrakter!$D$3,L358=Kontrakter!$C$2,Kontrakter!$D$2,L358=Kontrakter!$C$4,Kontrakter!$D$4,L358=Kontrakter!$C$5,Kontrakter!$D$5,L358=Kontrakter!$C$6,Kontrakter!$D$6,L358=Kontrakter!$C$7,Kontrakter!$D$7,L358=Kontrakter!$C$8,Kontrakter!$D$8,L358=Kontrakter!$C$9,Kontrakter!$D$9,L358=Kontrakter!$C$10,Kontrakter!$D$10,L358=Kontrakter!$C$11,Kontrakter!$D$11)</f>
        <v>23128800</v>
      </c>
      <c r="N358" s="47" t="str" cm="1">
        <f t="array" ref="N358">_xlfn.IFS(L358=Kontrakter!$C$3,Kontrakter!$E$3,L358=Kontrakter!$C$2,Kontrakter!$E$2,L358=Kontrakter!$C$4,Kontrakter!$E$4,L358=Kontrakter!$C$5,Kontrakter!$E$5,L358=Kontrakter!$C$6,Kontrakter!$E$6,L358=Kontrakter!$C$7,Kontrakter!$E$7,L358=Kontrakter!$C$8,Kontrakter!$E$8,L358=Kontrakter!$C$9,Kontrakter!$E$9,L358=Kontrakter!$C$10,Kontrakter!$E$10,L358=Kontrakter!$C$11,Kontrakter!$E$11)</f>
        <v>tilsyn@elvia.no</v>
      </c>
    </row>
    <row r="359" spans="1:14" s="42" customFormat="1" x14ac:dyDescent="0.3">
      <c r="A359" s="43">
        <v>652</v>
      </c>
      <c r="B359" s="42" t="s">
        <v>10</v>
      </c>
      <c r="C359" s="42" t="s">
        <v>389</v>
      </c>
      <c r="D359" s="42" t="s">
        <v>16</v>
      </c>
      <c r="E359" s="42" t="s">
        <v>67</v>
      </c>
      <c r="F359" s="44" t="s">
        <v>1403</v>
      </c>
      <c r="G359" s="42" t="s">
        <v>10</v>
      </c>
      <c r="H359" s="45" t="s">
        <v>1367</v>
      </c>
      <c r="I359" s="46">
        <v>3</v>
      </c>
      <c r="J359" s="46" t="s">
        <v>10</v>
      </c>
      <c r="K359" s="46" t="s">
        <v>67</v>
      </c>
      <c r="L359" s="45" t="str" cm="1">
        <f t="array" ref="L359">_xlfn.IFS(H359=Kontrakter!$B$3,Kontrakter!$C$3,H359=Kontrakter!$B$2,Kontrakter!$C$2,H359=Kontrakter!$B$4,Kontrakter!$C$4,H359=Kontrakter!$B$5,Kontrakter!$C$5,H359=Kontrakter!$B$6,Kontrakter!$C$6,H359=Kontrakter!$B$7,Kontrakter!$C$7,H359=Kontrakter!$B$8,Kontrakter!$C$8,H359=Kontrakter!$B$9,Kontrakter!$C$9,H359=Kontrakter!$B$10,Kontrakter!$C$10,H359=Kontrakter!$B$11,Kontrakter!$C$11)</f>
        <v>Omexom Elsikkerhet AS</v>
      </c>
      <c r="M359" s="45" cm="1">
        <f t="array" ref="M359">_xlfn.IFS(L359=Kontrakter!$C$3,Kontrakter!$D$3,L359=Kontrakter!$C$2,Kontrakter!$D$2,L359=Kontrakter!$C$4,Kontrakter!$D$4,L359=Kontrakter!$C$5,Kontrakter!$D$5,L359=Kontrakter!$C$6,Kontrakter!$D$6,L359=Kontrakter!$C$7,Kontrakter!$D$7,L359=Kontrakter!$C$8,Kontrakter!$D$8,L359=Kontrakter!$C$9,Kontrakter!$D$9,L359=Kontrakter!$C$10,Kontrakter!$D$10,L359=Kontrakter!$C$11,Kontrakter!$D$11)</f>
        <v>23128800</v>
      </c>
      <c r="N359" s="47" t="str" cm="1">
        <f t="array" ref="N359">_xlfn.IFS(L359=Kontrakter!$C$3,Kontrakter!$E$3,L359=Kontrakter!$C$2,Kontrakter!$E$2,L359=Kontrakter!$C$4,Kontrakter!$E$4,L359=Kontrakter!$C$5,Kontrakter!$E$5,L359=Kontrakter!$C$6,Kontrakter!$E$6,L359=Kontrakter!$C$7,Kontrakter!$E$7,L359=Kontrakter!$C$8,Kontrakter!$E$8,L359=Kontrakter!$C$9,Kontrakter!$E$9,L359=Kontrakter!$C$10,Kontrakter!$E$10,L359=Kontrakter!$C$11,Kontrakter!$E$11)</f>
        <v>tilsyn@elvia.no</v>
      </c>
    </row>
    <row r="360" spans="1:14" s="42" customFormat="1" x14ac:dyDescent="0.3">
      <c r="A360" s="43">
        <v>653</v>
      </c>
      <c r="B360" s="42" t="s">
        <v>10</v>
      </c>
      <c r="C360" s="42" t="s">
        <v>390</v>
      </c>
      <c r="D360" s="42" t="s">
        <v>16</v>
      </c>
      <c r="E360" s="42" t="s">
        <v>67</v>
      </c>
      <c r="F360" s="44" t="s">
        <v>1403</v>
      </c>
      <c r="G360" s="42" t="s">
        <v>10</v>
      </c>
      <c r="H360" s="45" t="s">
        <v>1367</v>
      </c>
      <c r="I360" s="46">
        <v>3</v>
      </c>
      <c r="J360" s="46" t="s">
        <v>10</v>
      </c>
      <c r="K360" s="46" t="s">
        <v>67</v>
      </c>
      <c r="L360" s="45" t="str" cm="1">
        <f t="array" ref="L360">_xlfn.IFS(H360=Kontrakter!$B$3,Kontrakter!$C$3,H360=Kontrakter!$B$2,Kontrakter!$C$2,H360=Kontrakter!$B$4,Kontrakter!$C$4,H360=Kontrakter!$B$5,Kontrakter!$C$5,H360=Kontrakter!$B$6,Kontrakter!$C$6,H360=Kontrakter!$B$7,Kontrakter!$C$7,H360=Kontrakter!$B$8,Kontrakter!$C$8,H360=Kontrakter!$B$9,Kontrakter!$C$9,H360=Kontrakter!$B$10,Kontrakter!$C$10,H360=Kontrakter!$B$11,Kontrakter!$C$11)</f>
        <v>Omexom Elsikkerhet AS</v>
      </c>
      <c r="M360" s="45" cm="1">
        <f t="array" ref="M360">_xlfn.IFS(L360=Kontrakter!$C$3,Kontrakter!$D$3,L360=Kontrakter!$C$2,Kontrakter!$D$2,L360=Kontrakter!$C$4,Kontrakter!$D$4,L360=Kontrakter!$C$5,Kontrakter!$D$5,L360=Kontrakter!$C$6,Kontrakter!$D$6,L360=Kontrakter!$C$7,Kontrakter!$D$7,L360=Kontrakter!$C$8,Kontrakter!$D$8,L360=Kontrakter!$C$9,Kontrakter!$D$9,L360=Kontrakter!$C$10,Kontrakter!$D$10,L360=Kontrakter!$C$11,Kontrakter!$D$11)</f>
        <v>23128800</v>
      </c>
      <c r="N360" s="47" t="str" cm="1">
        <f t="array" ref="N360">_xlfn.IFS(L360=Kontrakter!$C$3,Kontrakter!$E$3,L360=Kontrakter!$C$2,Kontrakter!$E$2,L360=Kontrakter!$C$4,Kontrakter!$E$4,L360=Kontrakter!$C$5,Kontrakter!$E$5,L360=Kontrakter!$C$6,Kontrakter!$E$6,L360=Kontrakter!$C$7,Kontrakter!$E$7,L360=Kontrakter!$C$8,Kontrakter!$E$8,L360=Kontrakter!$C$9,Kontrakter!$E$9,L360=Kontrakter!$C$10,Kontrakter!$E$10,L360=Kontrakter!$C$11,Kontrakter!$E$11)</f>
        <v>tilsyn@elvia.no</v>
      </c>
    </row>
    <row r="361" spans="1:14" s="42" customFormat="1" x14ac:dyDescent="0.3">
      <c r="A361" s="43">
        <v>654</v>
      </c>
      <c r="B361" s="42" t="s">
        <v>10</v>
      </c>
      <c r="C361" s="42" t="s">
        <v>391</v>
      </c>
      <c r="D361" s="42" t="s">
        <v>16</v>
      </c>
      <c r="E361" s="42" t="s">
        <v>67</v>
      </c>
      <c r="F361" s="44" t="s">
        <v>1403</v>
      </c>
      <c r="G361" s="42" t="s">
        <v>10</v>
      </c>
      <c r="H361" s="45" t="s">
        <v>1367</v>
      </c>
      <c r="I361" s="46">
        <v>3</v>
      </c>
      <c r="J361" s="46" t="s">
        <v>10</v>
      </c>
      <c r="K361" s="46" t="s">
        <v>67</v>
      </c>
      <c r="L361" s="45" t="str" cm="1">
        <f t="array" ref="L361">_xlfn.IFS(H361=Kontrakter!$B$3,Kontrakter!$C$3,H361=Kontrakter!$B$2,Kontrakter!$C$2,H361=Kontrakter!$B$4,Kontrakter!$C$4,H361=Kontrakter!$B$5,Kontrakter!$C$5,H361=Kontrakter!$B$6,Kontrakter!$C$6,H361=Kontrakter!$B$7,Kontrakter!$C$7,H361=Kontrakter!$B$8,Kontrakter!$C$8,H361=Kontrakter!$B$9,Kontrakter!$C$9,H361=Kontrakter!$B$10,Kontrakter!$C$10,H361=Kontrakter!$B$11,Kontrakter!$C$11)</f>
        <v>Omexom Elsikkerhet AS</v>
      </c>
      <c r="M361" s="45" cm="1">
        <f t="array" ref="M361">_xlfn.IFS(L361=Kontrakter!$C$3,Kontrakter!$D$3,L361=Kontrakter!$C$2,Kontrakter!$D$2,L361=Kontrakter!$C$4,Kontrakter!$D$4,L361=Kontrakter!$C$5,Kontrakter!$D$5,L361=Kontrakter!$C$6,Kontrakter!$D$6,L361=Kontrakter!$C$7,Kontrakter!$D$7,L361=Kontrakter!$C$8,Kontrakter!$D$8,L361=Kontrakter!$C$9,Kontrakter!$D$9,L361=Kontrakter!$C$10,Kontrakter!$D$10,L361=Kontrakter!$C$11,Kontrakter!$D$11)</f>
        <v>23128800</v>
      </c>
      <c r="N361" s="47" t="str" cm="1">
        <f t="array" ref="N361">_xlfn.IFS(L361=Kontrakter!$C$3,Kontrakter!$E$3,L361=Kontrakter!$C$2,Kontrakter!$E$2,L361=Kontrakter!$C$4,Kontrakter!$E$4,L361=Kontrakter!$C$5,Kontrakter!$E$5,L361=Kontrakter!$C$6,Kontrakter!$E$6,L361=Kontrakter!$C$7,Kontrakter!$E$7,L361=Kontrakter!$C$8,Kontrakter!$E$8,L361=Kontrakter!$C$9,Kontrakter!$E$9,L361=Kontrakter!$C$10,Kontrakter!$E$10,L361=Kontrakter!$C$11,Kontrakter!$E$11)</f>
        <v>tilsyn@elvia.no</v>
      </c>
    </row>
    <row r="362" spans="1:14" s="42" customFormat="1" x14ac:dyDescent="0.3">
      <c r="A362" s="43">
        <v>655</v>
      </c>
      <c r="B362" s="42" t="s">
        <v>10</v>
      </c>
      <c r="C362" s="42" t="s">
        <v>392</v>
      </c>
      <c r="D362" s="42" t="s">
        <v>16</v>
      </c>
      <c r="E362" s="42" t="s">
        <v>67</v>
      </c>
      <c r="F362" s="44" t="s">
        <v>1403</v>
      </c>
      <c r="G362" s="42" t="s">
        <v>10</v>
      </c>
      <c r="H362" s="45" t="s">
        <v>1367</v>
      </c>
      <c r="I362" s="46">
        <v>3</v>
      </c>
      <c r="J362" s="46" t="s">
        <v>10</v>
      </c>
      <c r="K362" s="46" t="s">
        <v>67</v>
      </c>
      <c r="L362" s="45" t="str" cm="1">
        <f t="array" ref="L362">_xlfn.IFS(H362=Kontrakter!$B$3,Kontrakter!$C$3,H362=Kontrakter!$B$2,Kontrakter!$C$2,H362=Kontrakter!$B$4,Kontrakter!$C$4,H362=Kontrakter!$B$5,Kontrakter!$C$5,H362=Kontrakter!$B$6,Kontrakter!$C$6,H362=Kontrakter!$B$7,Kontrakter!$C$7,H362=Kontrakter!$B$8,Kontrakter!$C$8,H362=Kontrakter!$B$9,Kontrakter!$C$9,H362=Kontrakter!$B$10,Kontrakter!$C$10,H362=Kontrakter!$B$11,Kontrakter!$C$11)</f>
        <v>Omexom Elsikkerhet AS</v>
      </c>
      <c r="M362" s="45" cm="1">
        <f t="array" ref="M362">_xlfn.IFS(L362=Kontrakter!$C$3,Kontrakter!$D$3,L362=Kontrakter!$C$2,Kontrakter!$D$2,L362=Kontrakter!$C$4,Kontrakter!$D$4,L362=Kontrakter!$C$5,Kontrakter!$D$5,L362=Kontrakter!$C$6,Kontrakter!$D$6,L362=Kontrakter!$C$7,Kontrakter!$D$7,L362=Kontrakter!$C$8,Kontrakter!$D$8,L362=Kontrakter!$C$9,Kontrakter!$D$9,L362=Kontrakter!$C$10,Kontrakter!$D$10,L362=Kontrakter!$C$11,Kontrakter!$D$11)</f>
        <v>23128800</v>
      </c>
      <c r="N362" s="47" t="str" cm="1">
        <f t="array" ref="N362">_xlfn.IFS(L362=Kontrakter!$C$3,Kontrakter!$E$3,L362=Kontrakter!$C$2,Kontrakter!$E$2,L362=Kontrakter!$C$4,Kontrakter!$E$4,L362=Kontrakter!$C$5,Kontrakter!$E$5,L362=Kontrakter!$C$6,Kontrakter!$E$6,L362=Kontrakter!$C$7,Kontrakter!$E$7,L362=Kontrakter!$C$8,Kontrakter!$E$8,L362=Kontrakter!$C$9,Kontrakter!$E$9,L362=Kontrakter!$C$10,Kontrakter!$E$10,L362=Kontrakter!$C$11,Kontrakter!$E$11)</f>
        <v>tilsyn@elvia.no</v>
      </c>
    </row>
    <row r="363" spans="1:14" s="42" customFormat="1" x14ac:dyDescent="0.3">
      <c r="A363" s="43">
        <v>656</v>
      </c>
      <c r="B363" s="42" t="s">
        <v>10</v>
      </c>
      <c r="C363" s="42" t="s">
        <v>393</v>
      </c>
      <c r="D363" s="42" t="s">
        <v>16</v>
      </c>
      <c r="E363" s="42" t="s">
        <v>67</v>
      </c>
      <c r="F363" s="44" t="s">
        <v>1403</v>
      </c>
      <c r="G363" s="42" t="s">
        <v>10</v>
      </c>
      <c r="H363" s="45" t="s">
        <v>1367</v>
      </c>
      <c r="I363" s="46">
        <v>3</v>
      </c>
      <c r="J363" s="46" t="s">
        <v>10</v>
      </c>
      <c r="K363" s="46" t="s">
        <v>67</v>
      </c>
      <c r="L363" s="45" t="str" cm="1">
        <f t="array" ref="L363">_xlfn.IFS(H363=Kontrakter!$B$3,Kontrakter!$C$3,H363=Kontrakter!$B$2,Kontrakter!$C$2,H363=Kontrakter!$B$4,Kontrakter!$C$4,H363=Kontrakter!$B$5,Kontrakter!$C$5,H363=Kontrakter!$B$6,Kontrakter!$C$6,H363=Kontrakter!$B$7,Kontrakter!$C$7,H363=Kontrakter!$B$8,Kontrakter!$C$8,H363=Kontrakter!$B$9,Kontrakter!$C$9,H363=Kontrakter!$B$10,Kontrakter!$C$10,H363=Kontrakter!$B$11,Kontrakter!$C$11)</f>
        <v>Omexom Elsikkerhet AS</v>
      </c>
      <c r="M363" s="45" cm="1">
        <f t="array" ref="M363">_xlfn.IFS(L363=Kontrakter!$C$3,Kontrakter!$D$3,L363=Kontrakter!$C$2,Kontrakter!$D$2,L363=Kontrakter!$C$4,Kontrakter!$D$4,L363=Kontrakter!$C$5,Kontrakter!$D$5,L363=Kontrakter!$C$6,Kontrakter!$D$6,L363=Kontrakter!$C$7,Kontrakter!$D$7,L363=Kontrakter!$C$8,Kontrakter!$D$8,L363=Kontrakter!$C$9,Kontrakter!$D$9,L363=Kontrakter!$C$10,Kontrakter!$D$10,L363=Kontrakter!$C$11,Kontrakter!$D$11)</f>
        <v>23128800</v>
      </c>
      <c r="N363" s="47" t="str" cm="1">
        <f t="array" ref="N363">_xlfn.IFS(L363=Kontrakter!$C$3,Kontrakter!$E$3,L363=Kontrakter!$C$2,Kontrakter!$E$2,L363=Kontrakter!$C$4,Kontrakter!$E$4,L363=Kontrakter!$C$5,Kontrakter!$E$5,L363=Kontrakter!$C$6,Kontrakter!$E$6,L363=Kontrakter!$C$7,Kontrakter!$E$7,L363=Kontrakter!$C$8,Kontrakter!$E$8,L363=Kontrakter!$C$9,Kontrakter!$E$9,L363=Kontrakter!$C$10,Kontrakter!$E$10,L363=Kontrakter!$C$11,Kontrakter!$E$11)</f>
        <v>tilsyn@elvia.no</v>
      </c>
    </row>
    <row r="364" spans="1:14" s="42" customFormat="1" x14ac:dyDescent="0.3">
      <c r="A364" s="43">
        <v>657</v>
      </c>
      <c r="B364" s="42" t="s">
        <v>10</v>
      </c>
      <c r="C364" s="42" t="s">
        <v>394</v>
      </c>
      <c r="D364" s="42" t="s">
        <v>16</v>
      </c>
      <c r="E364" s="42" t="s">
        <v>67</v>
      </c>
      <c r="F364" s="44" t="s">
        <v>1403</v>
      </c>
      <c r="G364" s="42" t="s">
        <v>10</v>
      </c>
      <c r="H364" s="45" t="s">
        <v>1367</v>
      </c>
      <c r="I364" s="46">
        <v>3</v>
      </c>
      <c r="J364" s="46" t="s">
        <v>10</v>
      </c>
      <c r="K364" s="46" t="s">
        <v>67</v>
      </c>
      <c r="L364" s="45" t="str" cm="1">
        <f t="array" ref="L364">_xlfn.IFS(H364=Kontrakter!$B$3,Kontrakter!$C$3,H364=Kontrakter!$B$2,Kontrakter!$C$2,H364=Kontrakter!$B$4,Kontrakter!$C$4,H364=Kontrakter!$B$5,Kontrakter!$C$5,H364=Kontrakter!$B$6,Kontrakter!$C$6,H364=Kontrakter!$B$7,Kontrakter!$C$7,H364=Kontrakter!$B$8,Kontrakter!$C$8,H364=Kontrakter!$B$9,Kontrakter!$C$9,H364=Kontrakter!$B$10,Kontrakter!$C$10,H364=Kontrakter!$B$11,Kontrakter!$C$11)</f>
        <v>Omexom Elsikkerhet AS</v>
      </c>
      <c r="M364" s="45" cm="1">
        <f t="array" ref="M364">_xlfn.IFS(L364=Kontrakter!$C$3,Kontrakter!$D$3,L364=Kontrakter!$C$2,Kontrakter!$D$2,L364=Kontrakter!$C$4,Kontrakter!$D$4,L364=Kontrakter!$C$5,Kontrakter!$D$5,L364=Kontrakter!$C$6,Kontrakter!$D$6,L364=Kontrakter!$C$7,Kontrakter!$D$7,L364=Kontrakter!$C$8,Kontrakter!$D$8,L364=Kontrakter!$C$9,Kontrakter!$D$9,L364=Kontrakter!$C$10,Kontrakter!$D$10,L364=Kontrakter!$C$11,Kontrakter!$D$11)</f>
        <v>23128800</v>
      </c>
      <c r="N364" s="47" t="str" cm="1">
        <f t="array" ref="N364">_xlfn.IFS(L364=Kontrakter!$C$3,Kontrakter!$E$3,L364=Kontrakter!$C$2,Kontrakter!$E$2,L364=Kontrakter!$C$4,Kontrakter!$E$4,L364=Kontrakter!$C$5,Kontrakter!$E$5,L364=Kontrakter!$C$6,Kontrakter!$E$6,L364=Kontrakter!$C$7,Kontrakter!$E$7,L364=Kontrakter!$C$8,Kontrakter!$E$8,L364=Kontrakter!$C$9,Kontrakter!$E$9,L364=Kontrakter!$C$10,Kontrakter!$E$10,L364=Kontrakter!$C$11,Kontrakter!$E$11)</f>
        <v>tilsyn@elvia.no</v>
      </c>
    </row>
    <row r="365" spans="1:14" s="42" customFormat="1" x14ac:dyDescent="0.3">
      <c r="A365" s="43">
        <v>658</v>
      </c>
      <c r="B365" s="42" t="s">
        <v>10</v>
      </c>
      <c r="C365" s="42" t="s">
        <v>395</v>
      </c>
      <c r="D365" s="42" t="s">
        <v>16</v>
      </c>
      <c r="E365" s="42" t="s">
        <v>67</v>
      </c>
      <c r="F365" s="44" t="s">
        <v>1403</v>
      </c>
      <c r="G365" s="42" t="s">
        <v>10</v>
      </c>
      <c r="H365" s="45" t="s">
        <v>1367</v>
      </c>
      <c r="I365" s="46">
        <v>3</v>
      </c>
      <c r="J365" s="46" t="s">
        <v>10</v>
      </c>
      <c r="K365" s="46" t="s">
        <v>67</v>
      </c>
      <c r="L365" s="45" t="str" cm="1">
        <f t="array" ref="L365">_xlfn.IFS(H365=Kontrakter!$B$3,Kontrakter!$C$3,H365=Kontrakter!$B$2,Kontrakter!$C$2,H365=Kontrakter!$B$4,Kontrakter!$C$4,H365=Kontrakter!$B$5,Kontrakter!$C$5,H365=Kontrakter!$B$6,Kontrakter!$C$6,H365=Kontrakter!$B$7,Kontrakter!$C$7,H365=Kontrakter!$B$8,Kontrakter!$C$8,H365=Kontrakter!$B$9,Kontrakter!$C$9,H365=Kontrakter!$B$10,Kontrakter!$C$10,H365=Kontrakter!$B$11,Kontrakter!$C$11)</f>
        <v>Omexom Elsikkerhet AS</v>
      </c>
      <c r="M365" s="45" cm="1">
        <f t="array" ref="M365">_xlfn.IFS(L365=Kontrakter!$C$3,Kontrakter!$D$3,L365=Kontrakter!$C$2,Kontrakter!$D$2,L365=Kontrakter!$C$4,Kontrakter!$D$4,L365=Kontrakter!$C$5,Kontrakter!$D$5,L365=Kontrakter!$C$6,Kontrakter!$D$6,L365=Kontrakter!$C$7,Kontrakter!$D$7,L365=Kontrakter!$C$8,Kontrakter!$D$8,L365=Kontrakter!$C$9,Kontrakter!$D$9,L365=Kontrakter!$C$10,Kontrakter!$D$10,L365=Kontrakter!$C$11,Kontrakter!$D$11)</f>
        <v>23128800</v>
      </c>
      <c r="N365" s="47" t="str" cm="1">
        <f t="array" ref="N365">_xlfn.IFS(L365=Kontrakter!$C$3,Kontrakter!$E$3,L365=Kontrakter!$C$2,Kontrakter!$E$2,L365=Kontrakter!$C$4,Kontrakter!$E$4,L365=Kontrakter!$C$5,Kontrakter!$E$5,L365=Kontrakter!$C$6,Kontrakter!$E$6,L365=Kontrakter!$C$7,Kontrakter!$E$7,L365=Kontrakter!$C$8,Kontrakter!$E$8,L365=Kontrakter!$C$9,Kontrakter!$E$9,L365=Kontrakter!$C$10,Kontrakter!$E$10,L365=Kontrakter!$C$11,Kontrakter!$E$11)</f>
        <v>tilsyn@elvia.no</v>
      </c>
    </row>
    <row r="366" spans="1:14" s="42" customFormat="1" x14ac:dyDescent="0.3">
      <c r="A366" s="43">
        <v>659</v>
      </c>
      <c r="B366" s="42" t="s">
        <v>10</v>
      </c>
      <c r="C366" s="42" t="s">
        <v>396</v>
      </c>
      <c r="D366" s="42" t="s">
        <v>16</v>
      </c>
      <c r="E366" s="42" t="s">
        <v>67</v>
      </c>
      <c r="F366" s="44" t="s">
        <v>1403</v>
      </c>
      <c r="G366" s="42" t="s">
        <v>10</v>
      </c>
      <c r="H366" s="45" t="s">
        <v>1367</v>
      </c>
      <c r="I366" s="46">
        <v>3</v>
      </c>
      <c r="J366" s="46" t="s">
        <v>10</v>
      </c>
      <c r="K366" s="46" t="s">
        <v>67</v>
      </c>
      <c r="L366" s="45" t="str" cm="1">
        <f t="array" ref="L366">_xlfn.IFS(H366=Kontrakter!$B$3,Kontrakter!$C$3,H366=Kontrakter!$B$2,Kontrakter!$C$2,H366=Kontrakter!$B$4,Kontrakter!$C$4,H366=Kontrakter!$B$5,Kontrakter!$C$5,H366=Kontrakter!$B$6,Kontrakter!$C$6,H366=Kontrakter!$B$7,Kontrakter!$C$7,H366=Kontrakter!$B$8,Kontrakter!$C$8,H366=Kontrakter!$B$9,Kontrakter!$C$9,H366=Kontrakter!$B$10,Kontrakter!$C$10,H366=Kontrakter!$B$11,Kontrakter!$C$11)</f>
        <v>Omexom Elsikkerhet AS</v>
      </c>
      <c r="M366" s="45" cm="1">
        <f t="array" ref="M366">_xlfn.IFS(L366=Kontrakter!$C$3,Kontrakter!$D$3,L366=Kontrakter!$C$2,Kontrakter!$D$2,L366=Kontrakter!$C$4,Kontrakter!$D$4,L366=Kontrakter!$C$5,Kontrakter!$D$5,L366=Kontrakter!$C$6,Kontrakter!$D$6,L366=Kontrakter!$C$7,Kontrakter!$D$7,L366=Kontrakter!$C$8,Kontrakter!$D$8,L366=Kontrakter!$C$9,Kontrakter!$D$9,L366=Kontrakter!$C$10,Kontrakter!$D$10,L366=Kontrakter!$C$11,Kontrakter!$D$11)</f>
        <v>23128800</v>
      </c>
      <c r="N366" s="47" t="str" cm="1">
        <f t="array" ref="N366">_xlfn.IFS(L366=Kontrakter!$C$3,Kontrakter!$E$3,L366=Kontrakter!$C$2,Kontrakter!$E$2,L366=Kontrakter!$C$4,Kontrakter!$E$4,L366=Kontrakter!$C$5,Kontrakter!$E$5,L366=Kontrakter!$C$6,Kontrakter!$E$6,L366=Kontrakter!$C$7,Kontrakter!$E$7,L366=Kontrakter!$C$8,Kontrakter!$E$8,L366=Kontrakter!$C$9,Kontrakter!$E$9,L366=Kontrakter!$C$10,Kontrakter!$E$10,L366=Kontrakter!$C$11,Kontrakter!$E$11)</f>
        <v>tilsyn@elvia.no</v>
      </c>
    </row>
    <row r="367" spans="1:14" s="42" customFormat="1" x14ac:dyDescent="0.3">
      <c r="A367" s="43">
        <v>660</v>
      </c>
      <c r="B367" s="42" t="s">
        <v>10</v>
      </c>
      <c r="C367" s="42" t="s">
        <v>397</v>
      </c>
      <c r="D367" s="42" t="s">
        <v>16</v>
      </c>
      <c r="E367" s="42" t="s">
        <v>67</v>
      </c>
      <c r="F367" s="44" t="s">
        <v>1403</v>
      </c>
      <c r="G367" s="42" t="s">
        <v>10</v>
      </c>
      <c r="H367" s="45" t="s">
        <v>1367</v>
      </c>
      <c r="I367" s="46">
        <v>3</v>
      </c>
      <c r="J367" s="46" t="s">
        <v>10</v>
      </c>
      <c r="K367" s="46" t="s">
        <v>67</v>
      </c>
      <c r="L367" s="45" t="str" cm="1">
        <f t="array" ref="L367">_xlfn.IFS(H367=Kontrakter!$B$3,Kontrakter!$C$3,H367=Kontrakter!$B$2,Kontrakter!$C$2,H367=Kontrakter!$B$4,Kontrakter!$C$4,H367=Kontrakter!$B$5,Kontrakter!$C$5,H367=Kontrakter!$B$6,Kontrakter!$C$6,H367=Kontrakter!$B$7,Kontrakter!$C$7,H367=Kontrakter!$B$8,Kontrakter!$C$8,H367=Kontrakter!$B$9,Kontrakter!$C$9,H367=Kontrakter!$B$10,Kontrakter!$C$10,H367=Kontrakter!$B$11,Kontrakter!$C$11)</f>
        <v>Omexom Elsikkerhet AS</v>
      </c>
      <c r="M367" s="45" cm="1">
        <f t="array" ref="M367">_xlfn.IFS(L367=Kontrakter!$C$3,Kontrakter!$D$3,L367=Kontrakter!$C$2,Kontrakter!$D$2,L367=Kontrakter!$C$4,Kontrakter!$D$4,L367=Kontrakter!$C$5,Kontrakter!$D$5,L367=Kontrakter!$C$6,Kontrakter!$D$6,L367=Kontrakter!$C$7,Kontrakter!$D$7,L367=Kontrakter!$C$8,Kontrakter!$D$8,L367=Kontrakter!$C$9,Kontrakter!$D$9,L367=Kontrakter!$C$10,Kontrakter!$D$10,L367=Kontrakter!$C$11,Kontrakter!$D$11)</f>
        <v>23128800</v>
      </c>
      <c r="N367" s="47" t="str" cm="1">
        <f t="array" ref="N367">_xlfn.IFS(L367=Kontrakter!$C$3,Kontrakter!$E$3,L367=Kontrakter!$C$2,Kontrakter!$E$2,L367=Kontrakter!$C$4,Kontrakter!$E$4,L367=Kontrakter!$C$5,Kontrakter!$E$5,L367=Kontrakter!$C$6,Kontrakter!$E$6,L367=Kontrakter!$C$7,Kontrakter!$E$7,L367=Kontrakter!$C$8,Kontrakter!$E$8,L367=Kontrakter!$C$9,Kontrakter!$E$9,L367=Kontrakter!$C$10,Kontrakter!$E$10,L367=Kontrakter!$C$11,Kontrakter!$E$11)</f>
        <v>tilsyn@elvia.no</v>
      </c>
    </row>
    <row r="368" spans="1:14" s="42" customFormat="1" x14ac:dyDescent="0.3">
      <c r="A368" s="43">
        <v>661</v>
      </c>
      <c r="B368" s="42" t="s">
        <v>10</v>
      </c>
      <c r="C368" s="42" t="s">
        <v>398</v>
      </c>
      <c r="D368" s="42" t="s">
        <v>16</v>
      </c>
      <c r="E368" s="42" t="s">
        <v>67</v>
      </c>
      <c r="F368" s="44" t="s">
        <v>1403</v>
      </c>
      <c r="G368" s="42" t="s">
        <v>10</v>
      </c>
      <c r="H368" s="45" t="s">
        <v>1367</v>
      </c>
      <c r="I368" s="46">
        <v>3</v>
      </c>
      <c r="J368" s="46" t="s">
        <v>10</v>
      </c>
      <c r="K368" s="46" t="s">
        <v>67</v>
      </c>
      <c r="L368" s="45" t="str" cm="1">
        <f t="array" ref="L368">_xlfn.IFS(H368=Kontrakter!$B$3,Kontrakter!$C$3,H368=Kontrakter!$B$2,Kontrakter!$C$2,H368=Kontrakter!$B$4,Kontrakter!$C$4,H368=Kontrakter!$B$5,Kontrakter!$C$5,H368=Kontrakter!$B$6,Kontrakter!$C$6,H368=Kontrakter!$B$7,Kontrakter!$C$7,H368=Kontrakter!$B$8,Kontrakter!$C$8,H368=Kontrakter!$B$9,Kontrakter!$C$9,H368=Kontrakter!$B$10,Kontrakter!$C$10,H368=Kontrakter!$B$11,Kontrakter!$C$11)</f>
        <v>Omexom Elsikkerhet AS</v>
      </c>
      <c r="M368" s="45" cm="1">
        <f t="array" ref="M368">_xlfn.IFS(L368=Kontrakter!$C$3,Kontrakter!$D$3,L368=Kontrakter!$C$2,Kontrakter!$D$2,L368=Kontrakter!$C$4,Kontrakter!$D$4,L368=Kontrakter!$C$5,Kontrakter!$D$5,L368=Kontrakter!$C$6,Kontrakter!$D$6,L368=Kontrakter!$C$7,Kontrakter!$D$7,L368=Kontrakter!$C$8,Kontrakter!$D$8,L368=Kontrakter!$C$9,Kontrakter!$D$9,L368=Kontrakter!$C$10,Kontrakter!$D$10,L368=Kontrakter!$C$11,Kontrakter!$D$11)</f>
        <v>23128800</v>
      </c>
      <c r="N368" s="47" t="str" cm="1">
        <f t="array" ref="N368">_xlfn.IFS(L368=Kontrakter!$C$3,Kontrakter!$E$3,L368=Kontrakter!$C$2,Kontrakter!$E$2,L368=Kontrakter!$C$4,Kontrakter!$E$4,L368=Kontrakter!$C$5,Kontrakter!$E$5,L368=Kontrakter!$C$6,Kontrakter!$E$6,L368=Kontrakter!$C$7,Kontrakter!$E$7,L368=Kontrakter!$C$8,Kontrakter!$E$8,L368=Kontrakter!$C$9,Kontrakter!$E$9,L368=Kontrakter!$C$10,Kontrakter!$E$10,L368=Kontrakter!$C$11,Kontrakter!$E$11)</f>
        <v>tilsyn@elvia.no</v>
      </c>
    </row>
    <row r="369" spans="1:14" s="42" customFormat="1" x14ac:dyDescent="0.3">
      <c r="A369" s="43">
        <v>662</v>
      </c>
      <c r="B369" s="42" t="s">
        <v>10</v>
      </c>
      <c r="C369" s="42" t="s">
        <v>399</v>
      </c>
      <c r="D369" s="42" t="s">
        <v>16</v>
      </c>
      <c r="E369" s="42" t="s">
        <v>67</v>
      </c>
      <c r="F369" s="44" t="s">
        <v>1403</v>
      </c>
      <c r="G369" s="42" t="s">
        <v>10</v>
      </c>
      <c r="H369" s="45" t="s">
        <v>1367</v>
      </c>
      <c r="I369" s="46">
        <v>3</v>
      </c>
      <c r="J369" s="46" t="s">
        <v>10</v>
      </c>
      <c r="K369" s="46" t="s">
        <v>67</v>
      </c>
      <c r="L369" s="45" t="str" cm="1">
        <f t="array" ref="L369">_xlfn.IFS(H369=Kontrakter!$B$3,Kontrakter!$C$3,H369=Kontrakter!$B$2,Kontrakter!$C$2,H369=Kontrakter!$B$4,Kontrakter!$C$4,H369=Kontrakter!$B$5,Kontrakter!$C$5,H369=Kontrakter!$B$6,Kontrakter!$C$6,H369=Kontrakter!$B$7,Kontrakter!$C$7,H369=Kontrakter!$B$8,Kontrakter!$C$8,H369=Kontrakter!$B$9,Kontrakter!$C$9,H369=Kontrakter!$B$10,Kontrakter!$C$10,H369=Kontrakter!$B$11,Kontrakter!$C$11)</f>
        <v>Omexom Elsikkerhet AS</v>
      </c>
      <c r="M369" s="45" cm="1">
        <f t="array" ref="M369">_xlfn.IFS(L369=Kontrakter!$C$3,Kontrakter!$D$3,L369=Kontrakter!$C$2,Kontrakter!$D$2,L369=Kontrakter!$C$4,Kontrakter!$D$4,L369=Kontrakter!$C$5,Kontrakter!$D$5,L369=Kontrakter!$C$6,Kontrakter!$D$6,L369=Kontrakter!$C$7,Kontrakter!$D$7,L369=Kontrakter!$C$8,Kontrakter!$D$8,L369=Kontrakter!$C$9,Kontrakter!$D$9,L369=Kontrakter!$C$10,Kontrakter!$D$10,L369=Kontrakter!$C$11,Kontrakter!$D$11)</f>
        <v>23128800</v>
      </c>
      <c r="N369" s="47" t="str" cm="1">
        <f t="array" ref="N369">_xlfn.IFS(L369=Kontrakter!$C$3,Kontrakter!$E$3,L369=Kontrakter!$C$2,Kontrakter!$E$2,L369=Kontrakter!$C$4,Kontrakter!$E$4,L369=Kontrakter!$C$5,Kontrakter!$E$5,L369=Kontrakter!$C$6,Kontrakter!$E$6,L369=Kontrakter!$C$7,Kontrakter!$E$7,L369=Kontrakter!$C$8,Kontrakter!$E$8,L369=Kontrakter!$C$9,Kontrakter!$E$9,L369=Kontrakter!$C$10,Kontrakter!$E$10,L369=Kontrakter!$C$11,Kontrakter!$E$11)</f>
        <v>tilsyn@elvia.no</v>
      </c>
    </row>
    <row r="370" spans="1:14" s="42" customFormat="1" x14ac:dyDescent="0.3">
      <c r="A370" s="43">
        <v>663</v>
      </c>
      <c r="B370" s="42" t="s">
        <v>10</v>
      </c>
      <c r="C370" s="42" t="s">
        <v>400</v>
      </c>
      <c r="D370" s="42" t="s">
        <v>16</v>
      </c>
      <c r="E370" s="42" t="s">
        <v>67</v>
      </c>
      <c r="F370" s="44" t="s">
        <v>1403</v>
      </c>
      <c r="G370" s="42" t="s">
        <v>10</v>
      </c>
      <c r="H370" s="45" t="s">
        <v>1367</v>
      </c>
      <c r="I370" s="46">
        <v>3</v>
      </c>
      <c r="J370" s="46" t="s">
        <v>10</v>
      </c>
      <c r="K370" s="46" t="s">
        <v>67</v>
      </c>
      <c r="L370" s="45" t="str" cm="1">
        <f t="array" ref="L370">_xlfn.IFS(H370=Kontrakter!$B$3,Kontrakter!$C$3,H370=Kontrakter!$B$2,Kontrakter!$C$2,H370=Kontrakter!$B$4,Kontrakter!$C$4,H370=Kontrakter!$B$5,Kontrakter!$C$5,H370=Kontrakter!$B$6,Kontrakter!$C$6,H370=Kontrakter!$B$7,Kontrakter!$C$7,H370=Kontrakter!$B$8,Kontrakter!$C$8,H370=Kontrakter!$B$9,Kontrakter!$C$9,H370=Kontrakter!$B$10,Kontrakter!$C$10,H370=Kontrakter!$B$11,Kontrakter!$C$11)</f>
        <v>Omexom Elsikkerhet AS</v>
      </c>
      <c r="M370" s="45" cm="1">
        <f t="array" ref="M370">_xlfn.IFS(L370=Kontrakter!$C$3,Kontrakter!$D$3,L370=Kontrakter!$C$2,Kontrakter!$D$2,L370=Kontrakter!$C$4,Kontrakter!$D$4,L370=Kontrakter!$C$5,Kontrakter!$D$5,L370=Kontrakter!$C$6,Kontrakter!$D$6,L370=Kontrakter!$C$7,Kontrakter!$D$7,L370=Kontrakter!$C$8,Kontrakter!$D$8,L370=Kontrakter!$C$9,Kontrakter!$D$9,L370=Kontrakter!$C$10,Kontrakter!$D$10,L370=Kontrakter!$C$11,Kontrakter!$D$11)</f>
        <v>23128800</v>
      </c>
      <c r="N370" s="47" t="str" cm="1">
        <f t="array" ref="N370">_xlfn.IFS(L370=Kontrakter!$C$3,Kontrakter!$E$3,L370=Kontrakter!$C$2,Kontrakter!$E$2,L370=Kontrakter!$C$4,Kontrakter!$E$4,L370=Kontrakter!$C$5,Kontrakter!$E$5,L370=Kontrakter!$C$6,Kontrakter!$E$6,L370=Kontrakter!$C$7,Kontrakter!$E$7,L370=Kontrakter!$C$8,Kontrakter!$E$8,L370=Kontrakter!$C$9,Kontrakter!$E$9,L370=Kontrakter!$C$10,Kontrakter!$E$10,L370=Kontrakter!$C$11,Kontrakter!$E$11)</f>
        <v>tilsyn@elvia.no</v>
      </c>
    </row>
    <row r="371" spans="1:14" s="42" customFormat="1" x14ac:dyDescent="0.3">
      <c r="A371" s="43">
        <v>664</v>
      </c>
      <c r="B371" s="42" t="s">
        <v>10</v>
      </c>
      <c r="C371" s="42" t="s">
        <v>401</v>
      </c>
      <c r="D371" s="42" t="s">
        <v>16</v>
      </c>
      <c r="E371" s="42" t="s">
        <v>19</v>
      </c>
      <c r="F371" s="44" t="s">
        <v>1403</v>
      </c>
      <c r="G371" s="42" t="s">
        <v>10</v>
      </c>
      <c r="H371" s="45" t="s">
        <v>1367</v>
      </c>
      <c r="I371" s="46">
        <v>3</v>
      </c>
      <c r="J371" s="46" t="s">
        <v>10</v>
      </c>
      <c r="K371" s="46" t="s">
        <v>19</v>
      </c>
      <c r="L371" s="45" t="str" cm="1">
        <f t="array" ref="L371">_xlfn.IFS(H371=Kontrakter!$B$3,Kontrakter!$C$3,H371=Kontrakter!$B$2,Kontrakter!$C$2,H371=Kontrakter!$B$4,Kontrakter!$C$4,H371=Kontrakter!$B$5,Kontrakter!$C$5,H371=Kontrakter!$B$6,Kontrakter!$C$6,H371=Kontrakter!$B$7,Kontrakter!$C$7,H371=Kontrakter!$B$8,Kontrakter!$C$8,H371=Kontrakter!$B$9,Kontrakter!$C$9,H371=Kontrakter!$B$10,Kontrakter!$C$10,H371=Kontrakter!$B$11,Kontrakter!$C$11)</f>
        <v>Omexom Elsikkerhet AS</v>
      </c>
      <c r="M371" s="45" cm="1">
        <f t="array" ref="M371">_xlfn.IFS(L371=Kontrakter!$C$3,Kontrakter!$D$3,L371=Kontrakter!$C$2,Kontrakter!$D$2,L371=Kontrakter!$C$4,Kontrakter!$D$4,L371=Kontrakter!$C$5,Kontrakter!$D$5,L371=Kontrakter!$C$6,Kontrakter!$D$6,L371=Kontrakter!$C$7,Kontrakter!$D$7,L371=Kontrakter!$C$8,Kontrakter!$D$8,L371=Kontrakter!$C$9,Kontrakter!$D$9,L371=Kontrakter!$C$10,Kontrakter!$D$10,L371=Kontrakter!$C$11,Kontrakter!$D$11)</f>
        <v>23128800</v>
      </c>
      <c r="N371" s="47" t="str" cm="1">
        <f t="array" ref="N371">_xlfn.IFS(L371=Kontrakter!$C$3,Kontrakter!$E$3,L371=Kontrakter!$C$2,Kontrakter!$E$2,L371=Kontrakter!$C$4,Kontrakter!$E$4,L371=Kontrakter!$C$5,Kontrakter!$E$5,L371=Kontrakter!$C$6,Kontrakter!$E$6,L371=Kontrakter!$C$7,Kontrakter!$E$7,L371=Kontrakter!$C$8,Kontrakter!$E$8,L371=Kontrakter!$C$9,Kontrakter!$E$9,L371=Kontrakter!$C$10,Kontrakter!$E$10,L371=Kontrakter!$C$11,Kontrakter!$E$11)</f>
        <v>tilsyn@elvia.no</v>
      </c>
    </row>
    <row r="372" spans="1:14" s="42" customFormat="1" x14ac:dyDescent="0.3">
      <c r="A372" s="43">
        <v>665</v>
      </c>
      <c r="B372" s="42" t="s">
        <v>10</v>
      </c>
      <c r="C372" s="42" t="s">
        <v>402</v>
      </c>
      <c r="D372" s="42" t="s">
        <v>16</v>
      </c>
      <c r="E372" s="42" t="s">
        <v>19</v>
      </c>
      <c r="F372" s="44" t="s">
        <v>1403</v>
      </c>
      <c r="G372" s="42" t="s">
        <v>10</v>
      </c>
      <c r="H372" s="45" t="s">
        <v>1367</v>
      </c>
      <c r="I372" s="46">
        <v>3</v>
      </c>
      <c r="J372" s="46" t="s">
        <v>10</v>
      </c>
      <c r="K372" s="46" t="s">
        <v>19</v>
      </c>
      <c r="L372" s="45" t="str" cm="1">
        <f t="array" ref="L372">_xlfn.IFS(H372=Kontrakter!$B$3,Kontrakter!$C$3,H372=Kontrakter!$B$2,Kontrakter!$C$2,H372=Kontrakter!$B$4,Kontrakter!$C$4,H372=Kontrakter!$B$5,Kontrakter!$C$5,H372=Kontrakter!$B$6,Kontrakter!$C$6,H372=Kontrakter!$B$7,Kontrakter!$C$7,H372=Kontrakter!$B$8,Kontrakter!$C$8,H372=Kontrakter!$B$9,Kontrakter!$C$9,H372=Kontrakter!$B$10,Kontrakter!$C$10,H372=Kontrakter!$B$11,Kontrakter!$C$11)</f>
        <v>Omexom Elsikkerhet AS</v>
      </c>
      <c r="M372" s="45" cm="1">
        <f t="array" ref="M372">_xlfn.IFS(L372=Kontrakter!$C$3,Kontrakter!$D$3,L372=Kontrakter!$C$2,Kontrakter!$D$2,L372=Kontrakter!$C$4,Kontrakter!$D$4,L372=Kontrakter!$C$5,Kontrakter!$D$5,L372=Kontrakter!$C$6,Kontrakter!$D$6,L372=Kontrakter!$C$7,Kontrakter!$D$7,L372=Kontrakter!$C$8,Kontrakter!$D$8,L372=Kontrakter!$C$9,Kontrakter!$D$9,L372=Kontrakter!$C$10,Kontrakter!$D$10,L372=Kontrakter!$C$11,Kontrakter!$D$11)</f>
        <v>23128800</v>
      </c>
      <c r="N372" s="47" t="str" cm="1">
        <f t="array" ref="N372">_xlfn.IFS(L372=Kontrakter!$C$3,Kontrakter!$E$3,L372=Kontrakter!$C$2,Kontrakter!$E$2,L372=Kontrakter!$C$4,Kontrakter!$E$4,L372=Kontrakter!$C$5,Kontrakter!$E$5,L372=Kontrakter!$C$6,Kontrakter!$E$6,L372=Kontrakter!$C$7,Kontrakter!$E$7,L372=Kontrakter!$C$8,Kontrakter!$E$8,L372=Kontrakter!$C$9,Kontrakter!$E$9,L372=Kontrakter!$C$10,Kontrakter!$E$10,L372=Kontrakter!$C$11,Kontrakter!$E$11)</f>
        <v>tilsyn@elvia.no</v>
      </c>
    </row>
    <row r="373" spans="1:14" s="42" customFormat="1" x14ac:dyDescent="0.3">
      <c r="A373" s="43">
        <v>666</v>
      </c>
      <c r="B373" s="42" t="s">
        <v>10</v>
      </c>
      <c r="C373" s="42" t="s">
        <v>403</v>
      </c>
      <c r="D373" s="42" t="s">
        <v>16</v>
      </c>
      <c r="E373" s="42" t="s">
        <v>19</v>
      </c>
      <c r="F373" s="44" t="s">
        <v>1403</v>
      </c>
      <c r="G373" s="42" t="s">
        <v>10</v>
      </c>
      <c r="H373" s="45" t="s">
        <v>1367</v>
      </c>
      <c r="I373" s="46">
        <v>3</v>
      </c>
      <c r="J373" s="46" t="s">
        <v>10</v>
      </c>
      <c r="K373" s="46" t="s">
        <v>19</v>
      </c>
      <c r="L373" s="45" t="str" cm="1">
        <f t="array" ref="L373">_xlfn.IFS(H373=Kontrakter!$B$3,Kontrakter!$C$3,H373=Kontrakter!$B$2,Kontrakter!$C$2,H373=Kontrakter!$B$4,Kontrakter!$C$4,H373=Kontrakter!$B$5,Kontrakter!$C$5,H373=Kontrakter!$B$6,Kontrakter!$C$6,H373=Kontrakter!$B$7,Kontrakter!$C$7,H373=Kontrakter!$B$8,Kontrakter!$C$8,H373=Kontrakter!$B$9,Kontrakter!$C$9,H373=Kontrakter!$B$10,Kontrakter!$C$10,H373=Kontrakter!$B$11,Kontrakter!$C$11)</f>
        <v>Omexom Elsikkerhet AS</v>
      </c>
      <c r="M373" s="45" cm="1">
        <f t="array" ref="M373">_xlfn.IFS(L373=Kontrakter!$C$3,Kontrakter!$D$3,L373=Kontrakter!$C$2,Kontrakter!$D$2,L373=Kontrakter!$C$4,Kontrakter!$D$4,L373=Kontrakter!$C$5,Kontrakter!$D$5,L373=Kontrakter!$C$6,Kontrakter!$D$6,L373=Kontrakter!$C$7,Kontrakter!$D$7,L373=Kontrakter!$C$8,Kontrakter!$D$8,L373=Kontrakter!$C$9,Kontrakter!$D$9,L373=Kontrakter!$C$10,Kontrakter!$D$10,L373=Kontrakter!$C$11,Kontrakter!$D$11)</f>
        <v>23128800</v>
      </c>
      <c r="N373" s="47" t="str" cm="1">
        <f t="array" ref="N373">_xlfn.IFS(L373=Kontrakter!$C$3,Kontrakter!$E$3,L373=Kontrakter!$C$2,Kontrakter!$E$2,L373=Kontrakter!$C$4,Kontrakter!$E$4,L373=Kontrakter!$C$5,Kontrakter!$E$5,L373=Kontrakter!$C$6,Kontrakter!$E$6,L373=Kontrakter!$C$7,Kontrakter!$E$7,L373=Kontrakter!$C$8,Kontrakter!$E$8,L373=Kontrakter!$C$9,Kontrakter!$E$9,L373=Kontrakter!$C$10,Kontrakter!$E$10,L373=Kontrakter!$C$11,Kontrakter!$E$11)</f>
        <v>tilsyn@elvia.no</v>
      </c>
    </row>
    <row r="374" spans="1:14" s="42" customFormat="1" x14ac:dyDescent="0.3">
      <c r="A374" s="43">
        <v>667</v>
      </c>
      <c r="B374" s="42" t="s">
        <v>10</v>
      </c>
      <c r="C374" s="42" t="s">
        <v>404</v>
      </c>
      <c r="D374" s="42" t="s">
        <v>16</v>
      </c>
      <c r="E374" s="42" t="s">
        <v>372</v>
      </c>
      <c r="F374" s="44" t="s">
        <v>1403</v>
      </c>
      <c r="G374" s="42" t="s">
        <v>10</v>
      </c>
      <c r="H374" s="45" t="s">
        <v>1367</v>
      </c>
      <c r="I374" s="46">
        <v>3</v>
      </c>
      <c r="J374" s="46" t="s">
        <v>10</v>
      </c>
      <c r="K374" s="46" t="s">
        <v>372</v>
      </c>
      <c r="L374" s="45" t="str" cm="1">
        <f t="array" ref="L374">_xlfn.IFS(H374=Kontrakter!$B$3,Kontrakter!$C$3,H374=Kontrakter!$B$2,Kontrakter!$C$2,H374=Kontrakter!$B$4,Kontrakter!$C$4,H374=Kontrakter!$B$5,Kontrakter!$C$5,H374=Kontrakter!$B$6,Kontrakter!$C$6,H374=Kontrakter!$B$7,Kontrakter!$C$7,H374=Kontrakter!$B$8,Kontrakter!$C$8,H374=Kontrakter!$B$9,Kontrakter!$C$9,H374=Kontrakter!$B$10,Kontrakter!$C$10,H374=Kontrakter!$B$11,Kontrakter!$C$11)</f>
        <v>Omexom Elsikkerhet AS</v>
      </c>
      <c r="M374" s="45" cm="1">
        <f t="array" ref="M374">_xlfn.IFS(L374=Kontrakter!$C$3,Kontrakter!$D$3,L374=Kontrakter!$C$2,Kontrakter!$D$2,L374=Kontrakter!$C$4,Kontrakter!$D$4,L374=Kontrakter!$C$5,Kontrakter!$D$5,L374=Kontrakter!$C$6,Kontrakter!$D$6,L374=Kontrakter!$C$7,Kontrakter!$D$7,L374=Kontrakter!$C$8,Kontrakter!$D$8,L374=Kontrakter!$C$9,Kontrakter!$D$9,L374=Kontrakter!$C$10,Kontrakter!$D$10,L374=Kontrakter!$C$11,Kontrakter!$D$11)</f>
        <v>23128800</v>
      </c>
      <c r="N374" s="47" t="str" cm="1">
        <f t="array" ref="N374">_xlfn.IFS(L374=Kontrakter!$C$3,Kontrakter!$E$3,L374=Kontrakter!$C$2,Kontrakter!$E$2,L374=Kontrakter!$C$4,Kontrakter!$E$4,L374=Kontrakter!$C$5,Kontrakter!$E$5,L374=Kontrakter!$C$6,Kontrakter!$E$6,L374=Kontrakter!$C$7,Kontrakter!$E$7,L374=Kontrakter!$C$8,Kontrakter!$E$8,L374=Kontrakter!$C$9,Kontrakter!$E$9,L374=Kontrakter!$C$10,Kontrakter!$E$10,L374=Kontrakter!$C$11,Kontrakter!$E$11)</f>
        <v>tilsyn@elvia.no</v>
      </c>
    </row>
    <row r="375" spans="1:14" s="42" customFormat="1" x14ac:dyDescent="0.3">
      <c r="A375" s="43">
        <v>668</v>
      </c>
      <c r="B375" s="42" t="s">
        <v>10</v>
      </c>
      <c r="C375" s="42" t="s">
        <v>405</v>
      </c>
      <c r="D375" s="42" t="s">
        <v>16</v>
      </c>
      <c r="E375" s="42" t="s">
        <v>19</v>
      </c>
      <c r="F375" s="44" t="s">
        <v>1403</v>
      </c>
      <c r="G375" s="42" t="s">
        <v>10</v>
      </c>
      <c r="H375" s="45" t="s">
        <v>1367</v>
      </c>
      <c r="I375" s="46">
        <v>3</v>
      </c>
      <c r="J375" s="46" t="s">
        <v>10</v>
      </c>
      <c r="K375" s="46" t="s">
        <v>19</v>
      </c>
      <c r="L375" s="45" t="str" cm="1">
        <f t="array" ref="L375">_xlfn.IFS(H375=Kontrakter!$B$3,Kontrakter!$C$3,H375=Kontrakter!$B$2,Kontrakter!$C$2,H375=Kontrakter!$B$4,Kontrakter!$C$4,H375=Kontrakter!$B$5,Kontrakter!$C$5,H375=Kontrakter!$B$6,Kontrakter!$C$6,H375=Kontrakter!$B$7,Kontrakter!$C$7,H375=Kontrakter!$B$8,Kontrakter!$C$8,H375=Kontrakter!$B$9,Kontrakter!$C$9,H375=Kontrakter!$B$10,Kontrakter!$C$10,H375=Kontrakter!$B$11,Kontrakter!$C$11)</f>
        <v>Omexom Elsikkerhet AS</v>
      </c>
      <c r="M375" s="45" cm="1">
        <f t="array" ref="M375">_xlfn.IFS(L375=Kontrakter!$C$3,Kontrakter!$D$3,L375=Kontrakter!$C$2,Kontrakter!$D$2,L375=Kontrakter!$C$4,Kontrakter!$D$4,L375=Kontrakter!$C$5,Kontrakter!$D$5,L375=Kontrakter!$C$6,Kontrakter!$D$6,L375=Kontrakter!$C$7,Kontrakter!$D$7,L375=Kontrakter!$C$8,Kontrakter!$D$8,L375=Kontrakter!$C$9,Kontrakter!$D$9,L375=Kontrakter!$C$10,Kontrakter!$D$10,L375=Kontrakter!$C$11,Kontrakter!$D$11)</f>
        <v>23128800</v>
      </c>
      <c r="N375" s="47" t="str" cm="1">
        <f t="array" ref="N375">_xlfn.IFS(L375=Kontrakter!$C$3,Kontrakter!$E$3,L375=Kontrakter!$C$2,Kontrakter!$E$2,L375=Kontrakter!$C$4,Kontrakter!$E$4,L375=Kontrakter!$C$5,Kontrakter!$E$5,L375=Kontrakter!$C$6,Kontrakter!$E$6,L375=Kontrakter!$C$7,Kontrakter!$E$7,L375=Kontrakter!$C$8,Kontrakter!$E$8,L375=Kontrakter!$C$9,Kontrakter!$E$9,L375=Kontrakter!$C$10,Kontrakter!$E$10,L375=Kontrakter!$C$11,Kontrakter!$E$11)</f>
        <v>tilsyn@elvia.no</v>
      </c>
    </row>
    <row r="376" spans="1:14" s="42" customFormat="1" x14ac:dyDescent="0.3">
      <c r="A376" s="43">
        <v>669</v>
      </c>
      <c r="B376" s="42" t="s">
        <v>10</v>
      </c>
      <c r="C376" s="42" t="s">
        <v>406</v>
      </c>
      <c r="D376" s="42" t="s">
        <v>16</v>
      </c>
      <c r="E376" s="42" t="s">
        <v>19</v>
      </c>
      <c r="F376" s="44" t="s">
        <v>1403</v>
      </c>
      <c r="G376" s="42" t="s">
        <v>10</v>
      </c>
      <c r="H376" s="45" t="s">
        <v>1367</v>
      </c>
      <c r="I376" s="46">
        <v>3</v>
      </c>
      <c r="J376" s="46" t="s">
        <v>10</v>
      </c>
      <c r="K376" s="46" t="s">
        <v>19</v>
      </c>
      <c r="L376" s="45" t="str" cm="1">
        <f t="array" ref="L376">_xlfn.IFS(H376=Kontrakter!$B$3,Kontrakter!$C$3,H376=Kontrakter!$B$2,Kontrakter!$C$2,H376=Kontrakter!$B$4,Kontrakter!$C$4,H376=Kontrakter!$B$5,Kontrakter!$C$5,H376=Kontrakter!$B$6,Kontrakter!$C$6,H376=Kontrakter!$B$7,Kontrakter!$C$7,H376=Kontrakter!$B$8,Kontrakter!$C$8,H376=Kontrakter!$B$9,Kontrakter!$C$9,H376=Kontrakter!$B$10,Kontrakter!$C$10,H376=Kontrakter!$B$11,Kontrakter!$C$11)</f>
        <v>Omexom Elsikkerhet AS</v>
      </c>
      <c r="M376" s="45" cm="1">
        <f t="array" ref="M376">_xlfn.IFS(L376=Kontrakter!$C$3,Kontrakter!$D$3,L376=Kontrakter!$C$2,Kontrakter!$D$2,L376=Kontrakter!$C$4,Kontrakter!$D$4,L376=Kontrakter!$C$5,Kontrakter!$D$5,L376=Kontrakter!$C$6,Kontrakter!$D$6,L376=Kontrakter!$C$7,Kontrakter!$D$7,L376=Kontrakter!$C$8,Kontrakter!$D$8,L376=Kontrakter!$C$9,Kontrakter!$D$9,L376=Kontrakter!$C$10,Kontrakter!$D$10,L376=Kontrakter!$C$11,Kontrakter!$D$11)</f>
        <v>23128800</v>
      </c>
      <c r="N376" s="47" t="str" cm="1">
        <f t="array" ref="N376">_xlfn.IFS(L376=Kontrakter!$C$3,Kontrakter!$E$3,L376=Kontrakter!$C$2,Kontrakter!$E$2,L376=Kontrakter!$C$4,Kontrakter!$E$4,L376=Kontrakter!$C$5,Kontrakter!$E$5,L376=Kontrakter!$C$6,Kontrakter!$E$6,L376=Kontrakter!$C$7,Kontrakter!$E$7,L376=Kontrakter!$C$8,Kontrakter!$E$8,L376=Kontrakter!$C$9,Kontrakter!$E$9,L376=Kontrakter!$C$10,Kontrakter!$E$10,L376=Kontrakter!$C$11,Kontrakter!$E$11)</f>
        <v>tilsyn@elvia.no</v>
      </c>
    </row>
    <row r="377" spans="1:14" s="42" customFormat="1" x14ac:dyDescent="0.3">
      <c r="A377" s="43">
        <v>670</v>
      </c>
      <c r="B377" s="42" t="s">
        <v>10</v>
      </c>
      <c r="C377" s="42" t="s">
        <v>407</v>
      </c>
      <c r="D377" s="42" t="s">
        <v>16</v>
      </c>
      <c r="E377" s="42" t="s">
        <v>19</v>
      </c>
      <c r="F377" s="44" t="s">
        <v>1403</v>
      </c>
      <c r="G377" s="42" t="s">
        <v>10</v>
      </c>
      <c r="H377" s="45" t="s">
        <v>1367</v>
      </c>
      <c r="I377" s="46">
        <v>3</v>
      </c>
      <c r="J377" s="46" t="s">
        <v>10</v>
      </c>
      <c r="K377" s="46" t="s">
        <v>19</v>
      </c>
      <c r="L377" s="45" t="str" cm="1">
        <f t="array" ref="L377">_xlfn.IFS(H377=Kontrakter!$B$3,Kontrakter!$C$3,H377=Kontrakter!$B$2,Kontrakter!$C$2,H377=Kontrakter!$B$4,Kontrakter!$C$4,H377=Kontrakter!$B$5,Kontrakter!$C$5,H377=Kontrakter!$B$6,Kontrakter!$C$6,H377=Kontrakter!$B$7,Kontrakter!$C$7,H377=Kontrakter!$B$8,Kontrakter!$C$8,H377=Kontrakter!$B$9,Kontrakter!$C$9,H377=Kontrakter!$B$10,Kontrakter!$C$10,H377=Kontrakter!$B$11,Kontrakter!$C$11)</f>
        <v>Omexom Elsikkerhet AS</v>
      </c>
      <c r="M377" s="45" cm="1">
        <f t="array" ref="M377">_xlfn.IFS(L377=Kontrakter!$C$3,Kontrakter!$D$3,L377=Kontrakter!$C$2,Kontrakter!$D$2,L377=Kontrakter!$C$4,Kontrakter!$D$4,L377=Kontrakter!$C$5,Kontrakter!$D$5,L377=Kontrakter!$C$6,Kontrakter!$D$6,L377=Kontrakter!$C$7,Kontrakter!$D$7,L377=Kontrakter!$C$8,Kontrakter!$D$8,L377=Kontrakter!$C$9,Kontrakter!$D$9,L377=Kontrakter!$C$10,Kontrakter!$D$10,L377=Kontrakter!$C$11,Kontrakter!$D$11)</f>
        <v>23128800</v>
      </c>
      <c r="N377" s="47" t="str" cm="1">
        <f t="array" ref="N377">_xlfn.IFS(L377=Kontrakter!$C$3,Kontrakter!$E$3,L377=Kontrakter!$C$2,Kontrakter!$E$2,L377=Kontrakter!$C$4,Kontrakter!$E$4,L377=Kontrakter!$C$5,Kontrakter!$E$5,L377=Kontrakter!$C$6,Kontrakter!$E$6,L377=Kontrakter!$C$7,Kontrakter!$E$7,L377=Kontrakter!$C$8,Kontrakter!$E$8,L377=Kontrakter!$C$9,Kontrakter!$E$9,L377=Kontrakter!$C$10,Kontrakter!$E$10,L377=Kontrakter!$C$11,Kontrakter!$E$11)</f>
        <v>tilsyn@elvia.no</v>
      </c>
    </row>
    <row r="378" spans="1:14" s="42" customFormat="1" x14ac:dyDescent="0.3">
      <c r="A378" s="43">
        <v>671</v>
      </c>
      <c r="B378" s="42" t="s">
        <v>10</v>
      </c>
      <c r="C378" s="42" t="s">
        <v>408</v>
      </c>
      <c r="D378" s="42" t="s">
        <v>16</v>
      </c>
      <c r="E378" s="42" t="s">
        <v>372</v>
      </c>
      <c r="F378" s="44" t="s">
        <v>1403</v>
      </c>
      <c r="G378" s="42" t="s">
        <v>10</v>
      </c>
      <c r="H378" s="45" t="s">
        <v>1367</v>
      </c>
      <c r="I378" s="46">
        <v>3</v>
      </c>
      <c r="J378" s="46" t="s">
        <v>10</v>
      </c>
      <c r="K378" s="46" t="s">
        <v>372</v>
      </c>
      <c r="L378" s="45" t="str" cm="1">
        <f t="array" ref="L378">_xlfn.IFS(H378=Kontrakter!$B$3,Kontrakter!$C$3,H378=Kontrakter!$B$2,Kontrakter!$C$2,H378=Kontrakter!$B$4,Kontrakter!$C$4,H378=Kontrakter!$B$5,Kontrakter!$C$5,H378=Kontrakter!$B$6,Kontrakter!$C$6,H378=Kontrakter!$B$7,Kontrakter!$C$7,H378=Kontrakter!$B$8,Kontrakter!$C$8,H378=Kontrakter!$B$9,Kontrakter!$C$9,H378=Kontrakter!$B$10,Kontrakter!$C$10,H378=Kontrakter!$B$11,Kontrakter!$C$11)</f>
        <v>Omexom Elsikkerhet AS</v>
      </c>
      <c r="M378" s="45" cm="1">
        <f t="array" ref="M378">_xlfn.IFS(L378=Kontrakter!$C$3,Kontrakter!$D$3,L378=Kontrakter!$C$2,Kontrakter!$D$2,L378=Kontrakter!$C$4,Kontrakter!$D$4,L378=Kontrakter!$C$5,Kontrakter!$D$5,L378=Kontrakter!$C$6,Kontrakter!$D$6,L378=Kontrakter!$C$7,Kontrakter!$D$7,L378=Kontrakter!$C$8,Kontrakter!$D$8,L378=Kontrakter!$C$9,Kontrakter!$D$9,L378=Kontrakter!$C$10,Kontrakter!$D$10,L378=Kontrakter!$C$11,Kontrakter!$D$11)</f>
        <v>23128800</v>
      </c>
      <c r="N378" s="47" t="str" cm="1">
        <f t="array" ref="N378">_xlfn.IFS(L378=Kontrakter!$C$3,Kontrakter!$E$3,L378=Kontrakter!$C$2,Kontrakter!$E$2,L378=Kontrakter!$C$4,Kontrakter!$E$4,L378=Kontrakter!$C$5,Kontrakter!$E$5,L378=Kontrakter!$C$6,Kontrakter!$E$6,L378=Kontrakter!$C$7,Kontrakter!$E$7,L378=Kontrakter!$C$8,Kontrakter!$E$8,L378=Kontrakter!$C$9,Kontrakter!$E$9,L378=Kontrakter!$C$10,Kontrakter!$E$10,L378=Kontrakter!$C$11,Kontrakter!$E$11)</f>
        <v>tilsyn@elvia.no</v>
      </c>
    </row>
    <row r="379" spans="1:14" s="42" customFormat="1" x14ac:dyDescent="0.3">
      <c r="A379" s="43">
        <v>672</v>
      </c>
      <c r="B379" s="42" t="s">
        <v>10</v>
      </c>
      <c r="C379" s="42" t="s">
        <v>409</v>
      </c>
      <c r="D379" s="42" t="s">
        <v>16</v>
      </c>
      <c r="E379" s="42" t="s">
        <v>19</v>
      </c>
      <c r="F379" s="44" t="s">
        <v>1403</v>
      </c>
      <c r="G379" s="42" t="s">
        <v>10</v>
      </c>
      <c r="H379" s="45" t="s">
        <v>1367</v>
      </c>
      <c r="I379" s="46">
        <v>3</v>
      </c>
      <c r="J379" s="46" t="s">
        <v>10</v>
      </c>
      <c r="K379" s="46" t="s">
        <v>19</v>
      </c>
      <c r="L379" s="45" t="str" cm="1">
        <f t="array" ref="L379">_xlfn.IFS(H379=Kontrakter!$B$3,Kontrakter!$C$3,H379=Kontrakter!$B$2,Kontrakter!$C$2,H379=Kontrakter!$B$4,Kontrakter!$C$4,H379=Kontrakter!$B$5,Kontrakter!$C$5,H379=Kontrakter!$B$6,Kontrakter!$C$6,H379=Kontrakter!$B$7,Kontrakter!$C$7,H379=Kontrakter!$B$8,Kontrakter!$C$8,H379=Kontrakter!$B$9,Kontrakter!$C$9,H379=Kontrakter!$B$10,Kontrakter!$C$10,H379=Kontrakter!$B$11,Kontrakter!$C$11)</f>
        <v>Omexom Elsikkerhet AS</v>
      </c>
      <c r="M379" s="45" cm="1">
        <f t="array" ref="M379">_xlfn.IFS(L379=Kontrakter!$C$3,Kontrakter!$D$3,L379=Kontrakter!$C$2,Kontrakter!$D$2,L379=Kontrakter!$C$4,Kontrakter!$D$4,L379=Kontrakter!$C$5,Kontrakter!$D$5,L379=Kontrakter!$C$6,Kontrakter!$D$6,L379=Kontrakter!$C$7,Kontrakter!$D$7,L379=Kontrakter!$C$8,Kontrakter!$D$8,L379=Kontrakter!$C$9,Kontrakter!$D$9,L379=Kontrakter!$C$10,Kontrakter!$D$10,L379=Kontrakter!$C$11,Kontrakter!$D$11)</f>
        <v>23128800</v>
      </c>
      <c r="N379" s="47" t="str" cm="1">
        <f t="array" ref="N379">_xlfn.IFS(L379=Kontrakter!$C$3,Kontrakter!$E$3,L379=Kontrakter!$C$2,Kontrakter!$E$2,L379=Kontrakter!$C$4,Kontrakter!$E$4,L379=Kontrakter!$C$5,Kontrakter!$E$5,L379=Kontrakter!$C$6,Kontrakter!$E$6,L379=Kontrakter!$C$7,Kontrakter!$E$7,L379=Kontrakter!$C$8,Kontrakter!$E$8,L379=Kontrakter!$C$9,Kontrakter!$E$9,L379=Kontrakter!$C$10,Kontrakter!$E$10,L379=Kontrakter!$C$11,Kontrakter!$E$11)</f>
        <v>tilsyn@elvia.no</v>
      </c>
    </row>
    <row r="380" spans="1:14" s="42" customFormat="1" x14ac:dyDescent="0.3">
      <c r="A380" s="43">
        <v>673</v>
      </c>
      <c r="B380" s="42" t="s">
        <v>10</v>
      </c>
      <c r="C380" s="42" t="s">
        <v>410</v>
      </c>
      <c r="D380" s="42" t="s">
        <v>16</v>
      </c>
      <c r="E380" s="42" t="s">
        <v>19</v>
      </c>
      <c r="F380" s="44" t="s">
        <v>1403</v>
      </c>
      <c r="G380" s="42" t="s">
        <v>10</v>
      </c>
      <c r="H380" s="45" t="s">
        <v>1367</v>
      </c>
      <c r="I380" s="46">
        <v>3</v>
      </c>
      <c r="J380" s="46" t="s">
        <v>10</v>
      </c>
      <c r="K380" s="46" t="s">
        <v>19</v>
      </c>
      <c r="L380" s="45" t="str" cm="1">
        <f t="array" ref="L380">_xlfn.IFS(H380=Kontrakter!$B$3,Kontrakter!$C$3,H380=Kontrakter!$B$2,Kontrakter!$C$2,H380=Kontrakter!$B$4,Kontrakter!$C$4,H380=Kontrakter!$B$5,Kontrakter!$C$5,H380=Kontrakter!$B$6,Kontrakter!$C$6,H380=Kontrakter!$B$7,Kontrakter!$C$7,H380=Kontrakter!$B$8,Kontrakter!$C$8,H380=Kontrakter!$B$9,Kontrakter!$C$9,H380=Kontrakter!$B$10,Kontrakter!$C$10,H380=Kontrakter!$B$11,Kontrakter!$C$11)</f>
        <v>Omexom Elsikkerhet AS</v>
      </c>
      <c r="M380" s="45" cm="1">
        <f t="array" ref="M380">_xlfn.IFS(L380=Kontrakter!$C$3,Kontrakter!$D$3,L380=Kontrakter!$C$2,Kontrakter!$D$2,L380=Kontrakter!$C$4,Kontrakter!$D$4,L380=Kontrakter!$C$5,Kontrakter!$D$5,L380=Kontrakter!$C$6,Kontrakter!$D$6,L380=Kontrakter!$C$7,Kontrakter!$D$7,L380=Kontrakter!$C$8,Kontrakter!$D$8,L380=Kontrakter!$C$9,Kontrakter!$D$9,L380=Kontrakter!$C$10,Kontrakter!$D$10,L380=Kontrakter!$C$11,Kontrakter!$D$11)</f>
        <v>23128800</v>
      </c>
      <c r="N380" s="47" t="str" cm="1">
        <f t="array" ref="N380">_xlfn.IFS(L380=Kontrakter!$C$3,Kontrakter!$E$3,L380=Kontrakter!$C$2,Kontrakter!$E$2,L380=Kontrakter!$C$4,Kontrakter!$E$4,L380=Kontrakter!$C$5,Kontrakter!$E$5,L380=Kontrakter!$C$6,Kontrakter!$E$6,L380=Kontrakter!$C$7,Kontrakter!$E$7,L380=Kontrakter!$C$8,Kontrakter!$E$8,L380=Kontrakter!$C$9,Kontrakter!$E$9,L380=Kontrakter!$C$10,Kontrakter!$E$10,L380=Kontrakter!$C$11,Kontrakter!$E$11)</f>
        <v>tilsyn@elvia.no</v>
      </c>
    </row>
    <row r="381" spans="1:14" s="42" customFormat="1" x14ac:dyDescent="0.3">
      <c r="A381" s="43">
        <v>674</v>
      </c>
      <c r="B381" s="42" t="s">
        <v>10</v>
      </c>
      <c r="C381" s="42" t="s">
        <v>411</v>
      </c>
      <c r="D381" s="42" t="s">
        <v>16</v>
      </c>
      <c r="E381" s="42" t="s">
        <v>19</v>
      </c>
      <c r="F381" s="44" t="s">
        <v>1403</v>
      </c>
      <c r="G381" s="42" t="s">
        <v>10</v>
      </c>
      <c r="H381" s="45" t="s">
        <v>1367</v>
      </c>
      <c r="I381" s="46">
        <v>3</v>
      </c>
      <c r="J381" s="46" t="s">
        <v>10</v>
      </c>
      <c r="K381" s="46" t="s">
        <v>19</v>
      </c>
      <c r="L381" s="45" t="str" cm="1">
        <f t="array" ref="L381">_xlfn.IFS(H381=Kontrakter!$B$3,Kontrakter!$C$3,H381=Kontrakter!$B$2,Kontrakter!$C$2,H381=Kontrakter!$B$4,Kontrakter!$C$4,H381=Kontrakter!$B$5,Kontrakter!$C$5,H381=Kontrakter!$B$6,Kontrakter!$C$6,H381=Kontrakter!$B$7,Kontrakter!$C$7,H381=Kontrakter!$B$8,Kontrakter!$C$8,H381=Kontrakter!$B$9,Kontrakter!$C$9,H381=Kontrakter!$B$10,Kontrakter!$C$10,H381=Kontrakter!$B$11,Kontrakter!$C$11)</f>
        <v>Omexom Elsikkerhet AS</v>
      </c>
      <c r="M381" s="45" cm="1">
        <f t="array" ref="M381">_xlfn.IFS(L381=Kontrakter!$C$3,Kontrakter!$D$3,L381=Kontrakter!$C$2,Kontrakter!$D$2,L381=Kontrakter!$C$4,Kontrakter!$D$4,L381=Kontrakter!$C$5,Kontrakter!$D$5,L381=Kontrakter!$C$6,Kontrakter!$D$6,L381=Kontrakter!$C$7,Kontrakter!$D$7,L381=Kontrakter!$C$8,Kontrakter!$D$8,L381=Kontrakter!$C$9,Kontrakter!$D$9,L381=Kontrakter!$C$10,Kontrakter!$D$10,L381=Kontrakter!$C$11,Kontrakter!$D$11)</f>
        <v>23128800</v>
      </c>
      <c r="N381" s="47" t="str" cm="1">
        <f t="array" ref="N381">_xlfn.IFS(L381=Kontrakter!$C$3,Kontrakter!$E$3,L381=Kontrakter!$C$2,Kontrakter!$E$2,L381=Kontrakter!$C$4,Kontrakter!$E$4,L381=Kontrakter!$C$5,Kontrakter!$E$5,L381=Kontrakter!$C$6,Kontrakter!$E$6,L381=Kontrakter!$C$7,Kontrakter!$E$7,L381=Kontrakter!$C$8,Kontrakter!$E$8,L381=Kontrakter!$C$9,Kontrakter!$E$9,L381=Kontrakter!$C$10,Kontrakter!$E$10,L381=Kontrakter!$C$11,Kontrakter!$E$11)</f>
        <v>tilsyn@elvia.no</v>
      </c>
    </row>
    <row r="382" spans="1:14" s="42" customFormat="1" x14ac:dyDescent="0.3">
      <c r="A382" s="43">
        <v>675</v>
      </c>
      <c r="B382" s="42" t="s">
        <v>10</v>
      </c>
      <c r="C382" s="42" t="s">
        <v>412</v>
      </c>
      <c r="D382" s="42" t="s">
        <v>16</v>
      </c>
      <c r="E382" s="42" t="s">
        <v>19</v>
      </c>
      <c r="F382" s="44" t="s">
        <v>1403</v>
      </c>
      <c r="G382" s="42" t="s">
        <v>10</v>
      </c>
      <c r="H382" s="45" t="s">
        <v>1367</v>
      </c>
      <c r="I382" s="46">
        <v>3</v>
      </c>
      <c r="J382" s="46" t="s">
        <v>10</v>
      </c>
      <c r="K382" s="46" t="s">
        <v>19</v>
      </c>
      <c r="L382" s="45" t="str" cm="1">
        <f t="array" ref="L382">_xlfn.IFS(H382=Kontrakter!$B$3,Kontrakter!$C$3,H382=Kontrakter!$B$2,Kontrakter!$C$2,H382=Kontrakter!$B$4,Kontrakter!$C$4,H382=Kontrakter!$B$5,Kontrakter!$C$5,H382=Kontrakter!$B$6,Kontrakter!$C$6,H382=Kontrakter!$B$7,Kontrakter!$C$7,H382=Kontrakter!$B$8,Kontrakter!$C$8,H382=Kontrakter!$B$9,Kontrakter!$C$9,H382=Kontrakter!$B$10,Kontrakter!$C$10,H382=Kontrakter!$B$11,Kontrakter!$C$11)</f>
        <v>Omexom Elsikkerhet AS</v>
      </c>
      <c r="M382" s="45" cm="1">
        <f t="array" ref="M382">_xlfn.IFS(L382=Kontrakter!$C$3,Kontrakter!$D$3,L382=Kontrakter!$C$2,Kontrakter!$D$2,L382=Kontrakter!$C$4,Kontrakter!$D$4,L382=Kontrakter!$C$5,Kontrakter!$D$5,L382=Kontrakter!$C$6,Kontrakter!$D$6,L382=Kontrakter!$C$7,Kontrakter!$D$7,L382=Kontrakter!$C$8,Kontrakter!$D$8,L382=Kontrakter!$C$9,Kontrakter!$D$9,L382=Kontrakter!$C$10,Kontrakter!$D$10,L382=Kontrakter!$C$11,Kontrakter!$D$11)</f>
        <v>23128800</v>
      </c>
      <c r="N382" s="47" t="str" cm="1">
        <f t="array" ref="N382">_xlfn.IFS(L382=Kontrakter!$C$3,Kontrakter!$E$3,L382=Kontrakter!$C$2,Kontrakter!$E$2,L382=Kontrakter!$C$4,Kontrakter!$E$4,L382=Kontrakter!$C$5,Kontrakter!$E$5,L382=Kontrakter!$C$6,Kontrakter!$E$6,L382=Kontrakter!$C$7,Kontrakter!$E$7,L382=Kontrakter!$C$8,Kontrakter!$E$8,L382=Kontrakter!$C$9,Kontrakter!$E$9,L382=Kontrakter!$C$10,Kontrakter!$E$10,L382=Kontrakter!$C$11,Kontrakter!$E$11)</f>
        <v>tilsyn@elvia.no</v>
      </c>
    </row>
    <row r="383" spans="1:14" s="42" customFormat="1" x14ac:dyDescent="0.3">
      <c r="A383" s="43">
        <v>676</v>
      </c>
      <c r="B383" s="42" t="s">
        <v>10</v>
      </c>
      <c r="C383" s="42" t="s">
        <v>413</v>
      </c>
      <c r="D383" s="42" t="s">
        <v>16</v>
      </c>
      <c r="E383" s="42" t="s">
        <v>19</v>
      </c>
      <c r="F383" s="44" t="s">
        <v>1403</v>
      </c>
      <c r="G383" s="42" t="s">
        <v>10</v>
      </c>
      <c r="H383" s="45" t="s">
        <v>1367</v>
      </c>
      <c r="I383" s="46">
        <v>3</v>
      </c>
      <c r="J383" s="46" t="s">
        <v>10</v>
      </c>
      <c r="K383" s="46" t="s">
        <v>19</v>
      </c>
      <c r="L383" s="45" t="str" cm="1">
        <f t="array" ref="L383">_xlfn.IFS(H383=Kontrakter!$B$3,Kontrakter!$C$3,H383=Kontrakter!$B$2,Kontrakter!$C$2,H383=Kontrakter!$B$4,Kontrakter!$C$4,H383=Kontrakter!$B$5,Kontrakter!$C$5,H383=Kontrakter!$B$6,Kontrakter!$C$6,H383=Kontrakter!$B$7,Kontrakter!$C$7,H383=Kontrakter!$B$8,Kontrakter!$C$8,H383=Kontrakter!$B$9,Kontrakter!$C$9,H383=Kontrakter!$B$10,Kontrakter!$C$10,H383=Kontrakter!$B$11,Kontrakter!$C$11)</f>
        <v>Omexom Elsikkerhet AS</v>
      </c>
      <c r="M383" s="45" cm="1">
        <f t="array" ref="M383">_xlfn.IFS(L383=Kontrakter!$C$3,Kontrakter!$D$3,L383=Kontrakter!$C$2,Kontrakter!$D$2,L383=Kontrakter!$C$4,Kontrakter!$D$4,L383=Kontrakter!$C$5,Kontrakter!$D$5,L383=Kontrakter!$C$6,Kontrakter!$D$6,L383=Kontrakter!$C$7,Kontrakter!$D$7,L383=Kontrakter!$C$8,Kontrakter!$D$8,L383=Kontrakter!$C$9,Kontrakter!$D$9,L383=Kontrakter!$C$10,Kontrakter!$D$10,L383=Kontrakter!$C$11,Kontrakter!$D$11)</f>
        <v>23128800</v>
      </c>
      <c r="N383" s="47" t="str" cm="1">
        <f t="array" ref="N383">_xlfn.IFS(L383=Kontrakter!$C$3,Kontrakter!$E$3,L383=Kontrakter!$C$2,Kontrakter!$E$2,L383=Kontrakter!$C$4,Kontrakter!$E$4,L383=Kontrakter!$C$5,Kontrakter!$E$5,L383=Kontrakter!$C$6,Kontrakter!$E$6,L383=Kontrakter!$C$7,Kontrakter!$E$7,L383=Kontrakter!$C$8,Kontrakter!$E$8,L383=Kontrakter!$C$9,Kontrakter!$E$9,L383=Kontrakter!$C$10,Kontrakter!$E$10,L383=Kontrakter!$C$11,Kontrakter!$E$11)</f>
        <v>tilsyn@elvia.no</v>
      </c>
    </row>
    <row r="384" spans="1:14" s="42" customFormat="1" x14ac:dyDescent="0.3">
      <c r="A384" s="43">
        <v>677</v>
      </c>
      <c r="B384" s="42" t="s">
        <v>10</v>
      </c>
      <c r="C384" s="42" t="s">
        <v>414</v>
      </c>
      <c r="D384" s="42" t="s">
        <v>16</v>
      </c>
      <c r="E384" s="42" t="s">
        <v>72</v>
      </c>
      <c r="F384" s="44" t="s">
        <v>1403</v>
      </c>
      <c r="G384" s="42" t="s">
        <v>10</v>
      </c>
      <c r="H384" s="45" t="s">
        <v>1367</v>
      </c>
      <c r="I384" s="46">
        <v>3</v>
      </c>
      <c r="J384" s="46" t="s">
        <v>10</v>
      </c>
      <c r="K384" s="46" t="s">
        <v>72</v>
      </c>
      <c r="L384" s="45" t="str" cm="1">
        <f t="array" ref="L384">_xlfn.IFS(H384=Kontrakter!$B$3,Kontrakter!$C$3,H384=Kontrakter!$B$2,Kontrakter!$C$2,H384=Kontrakter!$B$4,Kontrakter!$C$4,H384=Kontrakter!$B$5,Kontrakter!$C$5,H384=Kontrakter!$B$6,Kontrakter!$C$6,H384=Kontrakter!$B$7,Kontrakter!$C$7,H384=Kontrakter!$B$8,Kontrakter!$C$8,H384=Kontrakter!$B$9,Kontrakter!$C$9,H384=Kontrakter!$B$10,Kontrakter!$C$10,H384=Kontrakter!$B$11,Kontrakter!$C$11)</f>
        <v>Omexom Elsikkerhet AS</v>
      </c>
      <c r="M384" s="45" cm="1">
        <f t="array" ref="M384">_xlfn.IFS(L384=Kontrakter!$C$3,Kontrakter!$D$3,L384=Kontrakter!$C$2,Kontrakter!$D$2,L384=Kontrakter!$C$4,Kontrakter!$D$4,L384=Kontrakter!$C$5,Kontrakter!$D$5,L384=Kontrakter!$C$6,Kontrakter!$D$6,L384=Kontrakter!$C$7,Kontrakter!$D$7,L384=Kontrakter!$C$8,Kontrakter!$D$8,L384=Kontrakter!$C$9,Kontrakter!$D$9,L384=Kontrakter!$C$10,Kontrakter!$D$10,L384=Kontrakter!$C$11,Kontrakter!$D$11)</f>
        <v>23128800</v>
      </c>
      <c r="N384" s="47" t="str" cm="1">
        <f t="array" ref="N384">_xlfn.IFS(L384=Kontrakter!$C$3,Kontrakter!$E$3,L384=Kontrakter!$C$2,Kontrakter!$E$2,L384=Kontrakter!$C$4,Kontrakter!$E$4,L384=Kontrakter!$C$5,Kontrakter!$E$5,L384=Kontrakter!$C$6,Kontrakter!$E$6,L384=Kontrakter!$C$7,Kontrakter!$E$7,L384=Kontrakter!$C$8,Kontrakter!$E$8,L384=Kontrakter!$C$9,Kontrakter!$E$9,L384=Kontrakter!$C$10,Kontrakter!$E$10,L384=Kontrakter!$C$11,Kontrakter!$E$11)</f>
        <v>tilsyn@elvia.no</v>
      </c>
    </row>
    <row r="385" spans="1:14" s="42" customFormat="1" x14ac:dyDescent="0.3">
      <c r="A385" s="43">
        <v>678</v>
      </c>
      <c r="B385" s="42" t="s">
        <v>10</v>
      </c>
      <c r="C385" s="42" t="s">
        <v>415</v>
      </c>
      <c r="D385" s="42" t="s">
        <v>16</v>
      </c>
      <c r="E385" s="42" t="s">
        <v>372</v>
      </c>
      <c r="F385" s="44" t="s">
        <v>1403</v>
      </c>
      <c r="G385" s="42" t="s">
        <v>10</v>
      </c>
      <c r="H385" s="45" t="s">
        <v>1367</v>
      </c>
      <c r="I385" s="46">
        <v>3</v>
      </c>
      <c r="J385" s="46" t="s">
        <v>10</v>
      </c>
      <c r="K385" s="46" t="s">
        <v>372</v>
      </c>
      <c r="L385" s="45" t="str" cm="1">
        <f t="array" ref="L385">_xlfn.IFS(H385=Kontrakter!$B$3,Kontrakter!$C$3,H385=Kontrakter!$B$2,Kontrakter!$C$2,H385=Kontrakter!$B$4,Kontrakter!$C$4,H385=Kontrakter!$B$5,Kontrakter!$C$5,H385=Kontrakter!$B$6,Kontrakter!$C$6,H385=Kontrakter!$B$7,Kontrakter!$C$7,H385=Kontrakter!$B$8,Kontrakter!$C$8,H385=Kontrakter!$B$9,Kontrakter!$C$9,H385=Kontrakter!$B$10,Kontrakter!$C$10,H385=Kontrakter!$B$11,Kontrakter!$C$11)</f>
        <v>Omexom Elsikkerhet AS</v>
      </c>
      <c r="M385" s="45" cm="1">
        <f t="array" ref="M385">_xlfn.IFS(L385=Kontrakter!$C$3,Kontrakter!$D$3,L385=Kontrakter!$C$2,Kontrakter!$D$2,L385=Kontrakter!$C$4,Kontrakter!$D$4,L385=Kontrakter!$C$5,Kontrakter!$D$5,L385=Kontrakter!$C$6,Kontrakter!$D$6,L385=Kontrakter!$C$7,Kontrakter!$D$7,L385=Kontrakter!$C$8,Kontrakter!$D$8,L385=Kontrakter!$C$9,Kontrakter!$D$9,L385=Kontrakter!$C$10,Kontrakter!$D$10,L385=Kontrakter!$C$11,Kontrakter!$D$11)</f>
        <v>23128800</v>
      </c>
      <c r="N385" s="47" t="str" cm="1">
        <f t="array" ref="N385">_xlfn.IFS(L385=Kontrakter!$C$3,Kontrakter!$E$3,L385=Kontrakter!$C$2,Kontrakter!$E$2,L385=Kontrakter!$C$4,Kontrakter!$E$4,L385=Kontrakter!$C$5,Kontrakter!$E$5,L385=Kontrakter!$C$6,Kontrakter!$E$6,L385=Kontrakter!$C$7,Kontrakter!$E$7,L385=Kontrakter!$C$8,Kontrakter!$E$8,L385=Kontrakter!$C$9,Kontrakter!$E$9,L385=Kontrakter!$C$10,Kontrakter!$E$10,L385=Kontrakter!$C$11,Kontrakter!$E$11)</f>
        <v>tilsyn@elvia.no</v>
      </c>
    </row>
    <row r="386" spans="1:14" s="42" customFormat="1" x14ac:dyDescent="0.3">
      <c r="A386" s="43">
        <v>679</v>
      </c>
      <c r="B386" s="42" t="s">
        <v>10</v>
      </c>
      <c r="C386" s="42" t="s">
        <v>416</v>
      </c>
      <c r="D386" s="42" t="s">
        <v>16</v>
      </c>
      <c r="E386" s="42" t="s">
        <v>372</v>
      </c>
      <c r="F386" s="44" t="s">
        <v>1403</v>
      </c>
      <c r="G386" s="42" t="s">
        <v>10</v>
      </c>
      <c r="H386" s="45" t="s">
        <v>1367</v>
      </c>
      <c r="I386" s="46">
        <v>3</v>
      </c>
      <c r="J386" s="46" t="s">
        <v>10</v>
      </c>
      <c r="K386" s="46" t="s">
        <v>372</v>
      </c>
      <c r="L386" s="45" t="str" cm="1">
        <f t="array" ref="L386">_xlfn.IFS(H386=Kontrakter!$B$3,Kontrakter!$C$3,H386=Kontrakter!$B$2,Kontrakter!$C$2,H386=Kontrakter!$B$4,Kontrakter!$C$4,H386=Kontrakter!$B$5,Kontrakter!$C$5,H386=Kontrakter!$B$6,Kontrakter!$C$6,H386=Kontrakter!$B$7,Kontrakter!$C$7,H386=Kontrakter!$B$8,Kontrakter!$C$8,H386=Kontrakter!$B$9,Kontrakter!$C$9,H386=Kontrakter!$B$10,Kontrakter!$C$10,H386=Kontrakter!$B$11,Kontrakter!$C$11)</f>
        <v>Omexom Elsikkerhet AS</v>
      </c>
      <c r="M386" s="45" cm="1">
        <f t="array" ref="M386">_xlfn.IFS(L386=Kontrakter!$C$3,Kontrakter!$D$3,L386=Kontrakter!$C$2,Kontrakter!$D$2,L386=Kontrakter!$C$4,Kontrakter!$D$4,L386=Kontrakter!$C$5,Kontrakter!$D$5,L386=Kontrakter!$C$6,Kontrakter!$D$6,L386=Kontrakter!$C$7,Kontrakter!$D$7,L386=Kontrakter!$C$8,Kontrakter!$D$8,L386=Kontrakter!$C$9,Kontrakter!$D$9,L386=Kontrakter!$C$10,Kontrakter!$D$10,L386=Kontrakter!$C$11,Kontrakter!$D$11)</f>
        <v>23128800</v>
      </c>
      <c r="N386" s="47" t="str" cm="1">
        <f t="array" ref="N386">_xlfn.IFS(L386=Kontrakter!$C$3,Kontrakter!$E$3,L386=Kontrakter!$C$2,Kontrakter!$E$2,L386=Kontrakter!$C$4,Kontrakter!$E$4,L386=Kontrakter!$C$5,Kontrakter!$E$5,L386=Kontrakter!$C$6,Kontrakter!$E$6,L386=Kontrakter!$C$7,Kontrakter!$E$7,L386=Kontrakter!$C$8,Kontrakter!$E$8,L386=Kontrakter!$C$9,Kontrakter!$E$9,L386=Kontrakter!$C$10,Kontrakter!$E$10,L386=Kontrakter!$C$11,Kontrakter!$E$11)</f>
        <v>tilsyn@elvia.no</v>
      </c>
    </row>
    <row r="387" spans="1:14" s="42" customFormat="1" x14ac:dyDescent="0.3">
      <c r="A387" s="43">
        <v>680</v>
      </c>
      <c r="B387" s="42" t="s">
        <v>10</v>
      </c>
      <c r="C387" s="42" t="s">
        <v>417</v>
      </c>
      <c r="D387" s="42" t="s">
        <v>16</v>
      </c>
      <c r="E387" s="42" t="s">
        <v>372</v>
      </c>
      <c r="F387" s="44" t="s">
        <v>1403</v>
      </c>
      <c r="G387" s="42" t="s">
        <v>10</v>
      </c>
      <c r="H387" s="45" t="s">
        <v>1367</v>
      </c>
      <c r="I387" s="46">
        <v>3</v>
      </c>
      <c r="J387" s="46" t="s">
        <v>10</v>
      </c>
      <c r="K387" s="46" t="s">
        <v>372</v>
      </c>
      <c r="L387" s="45" t="str" cm="1">
        <f t="array" ref="L387">_xlfn.IFS(H387=Kontrakter!$B$3,Kontrakter!$C$3,H387=Kontrakter!$B$2,Kontrakter!$C$2,H387=Kontrakter!$B$4,Kontrakter!$C$4,H387=Kontrakter!$B$5,Kontrakter!$C$5,H387=Kontrakter!$B$6,Kontrakter!$C$6,H387=Kontrakter!$B$7,Kontrakter!$C$7,H387=Kontrakter!$B$8,Kontrakter!$C$8,H387=Kontrakter!$B$9,Kontrakter!$C$9,H387=Kontrakter!$B$10,Kontrakter!$C$10,H387=Kontrakter!$B$11,Kontrakter!$C$11)</f>
        <v>Omexom Elsikkerhet AS</v>
      </c>
      <c r="M387" s="45" cm="1">
        <f t="array" ref="M387">_xlfn.IFS(L387=Kontrakter!$C$3,Kontrakter!$D$3,L387=Kontrakter!$C$2,Kontrakter!$D$2,L387=Kontrakter!$C$4,Kontrakter!$D$4,L387=Kontrakter!$C$5,Kontrakter!$D$5,L387=Kontrakter!$C$6,Kontrakter!$D$6,L387=Kontrakter!$C$7,Kontrakter!$D$7,L387=Kontrakter!$C$8,Kontrakter!$D$8,L387=Kontrakter!$C$9,Kontrakter!$D$9,L387=Kontrakter!$C$10,Kontrakter!$D$10,L387=Kontrakter!$C$11,Kontrakter!$D$11)</f>
        <v>23128800</v>
      </c>
      <c r="N387" s="47" t="str" cm="1">
        <f t="array" ref="N387">_xlfn.IFS(L387=Kontrakter!$C$3,Kontrakter!$E$3,L387=Kontrakter!$C$2,Kontrakter!$E$2,L387=Kontrakter!$C$4,Kontrakter!$E$4,L387=Kontrakter!$C$5,Kontrakter!$E$5,L387=Kontrakter!$C$6,Kontrakter!$E$6,L387=Kontrakter!$C$7,Kontrakter!$E$7,L387=Kontrakter!$C$8,Kontrakter!$E$8,L387=Kontrakter!$C$9,Kontrakter!$E$9,L387=Kontrakter!$C$10,Kontrakter!$E$10,L387=Kontrakter!$C$11,Kontrakter!$E$11)</f>
        <v>tilsyn@elvia.no</v>
      </c>
    </row>
    <row r="388" spans="1:14" s="42" customFormat="1" x14ac:dyDescent="0.3">
      <c r="A388" s="43">
        <v>681</v>
      </c>
      <c r="B388" s="42" t="s">
        <v>10</v>
      </c>
      <c r="C388" s="42" t="s">
        <v>418</v>
      </c>
      <c r="D388" s="42" t="s">
        <v>16</v>
      </c>
      <c r="E388" s="42" t="s">
        <v>372</v>
      </c>
      <c r="F388" s="44" t="s">
        <v>1403</v>
      </c>
      <c r="G388" s="42" t="s">
        <v>10</v>
      </c>
      <c r="H388" s="45" t="s">
        <v>1367</v>
      </c>
      <c r="I388" s="46">
        <v>3</v>
      </c>
      <c r="J388" s="46" t="s">
        <v>10</v>
      </c>
      <c r="K388" s="46" t="s">
        <v>372</v>
      </c>
      <c r="L388" s="45" t="str" cm="1">
        <f t="array" ref="L388">_xlfn.IFS(H388=Kontrakter!$B$3,Kontrakter!$C$3,H388=Kontrakter!$B$2,Kontrakter!$C$2,H388=Kontrakter!$B$4,Kontrakter!$C$4,H388=Kontrakter!$B$5,Kontrakter!$C$5,H388=Kontrakter!$B$6,Kontrakter!$C$6,H388=Kontrakter!$B$7,Kontrakter!$C$7,H388=Kontrakter!$B$8,Kontrakter!$C$8,H388=Kontrakter!$B$9,Kontrakter!$C$9,H388=Kontrakter!$B$10,Kontrakter!$C$10,H388=Kontrakter!$B$11,Kontrakter!$C$11)</f>
        <v>Omexom Elsikkerhet AS</v>
      </c>
      <c r="M388" s="45" cm="1">
        <f t="array" ref="M388">_xlfn.IFS(L388=Kontrakter!$C$3,Kontrakter!$D$3,L388=Kontrakter!$C$2,Kontrakter!$D$2,L388=Kontrakter!$C$4,Kontrakter!$D$4,L388=Kontrakter!$C$5,Kontrakter!$D$5,L388=Kontrakter!$C$6,Kontrakter!$D$6,L388=Kontrakter!$C$7,Kontrakter!$D$7,L388=Kontrakter!$C$8,Kontrakter!$D$8,L388=Kontrakter!$C$9,Kontrakter!$D$9,L388=Kontrakter!$C$10,Kontrakter!$D$10,L388=Kontrakter!$C$11,Kontrakter!$D$11)</f>
        <v>23128800</v>
      </c>
      <c r="N388" s="47" t="str" cm="1">
        <f t="array" ref="N388">_xlfn.IFS(L388=Kontrakter!$C$3,Kontrakter!$E$3,L388=Kontrakter!$C$2,Kontrakter!$E$2,L388=Kontrakter!$C$4,Kontrakter!$E$4,L388=Kontrakter!$C$5,Kontrakter!$E$5,L388=Kontrakter!$C$6,Kontrakter!$E$6,L388=Kontrakter!$C$7,Kontrakter!$E$7,L388=Kontrakter!$C$8,Kontrakter!$E$8,L388=Kontrakter!$C$9,Kontrakter!$E$9,L388=Kontrakter!$C$10,Kontrakter!$E$10,L388=Kontrakter!$C$11,Kontrakter!$E$11)</f>
        <v>tilsyn@elvia.no</v>
      </c>
    </row>
    <row r="389" spans="1:14" s="42" customFormat="1" x14ac:dyDescent="0.3">
      <c r="A389" s="43">
        <v>682</v>
      </c>
      <c r="B389" s="42" t="s">
        <v>10</v>
      </c>
      <c r="C389" s="42" t="s">
        <v>419</v>
      </c>
      <c r="D389" s="42" t="s">
        <v>16</v>
      </c>
      <c r="E389" s="42" t="s">
        <v>372</v>
      </c>
      <c r="F389" s="44" t="s">
        <v>1403</v>
      </c>
      <c r="G389" s="42" t="s">
        <v>10</v>
      </c>
      <c r="H389" s="45" t="s">
        <v>1367</v>
      </c>
      <c r="I389" s="46">
        <v>3</v>
      </c>
      <c r="J389" s="46" t="s">
        <v>10</v>
      </c>
      <c r="K389" s="46" t="s">
        <v>372</v>
      </c>
      <c r="L389" s="45" t="str" cm="1">
        <f t="array" ref="L389">_xlfn.IFS(H389=Kontrakter!$B$3,Kontrakter!$C$3,H389=Kontrakter!$B$2,Kontrakter!$C$2,H389=Kontrakter!$B$4,Kontrakter!$C$4,H389=Kontrakter!$B$5,Kontrakter!$C$5,H389=Kontrakter!$B$6,Kontrakter!$C$6,H389=Kontrakter!$B$7,Kontrakter!$C$7,H389=Kontrakter!$B$8,Kontrakter!$C$8,H389=Kontrakter!$B$9,Kontrakter!$C$9,H389=Kontrakter!$B$10,Kontrakter!$C$10,H389=Kontrakter!$B$11,Kontrakter!$C$11)</f>
        <v>Omexom Elsikkerhet AS</v>
      </c>
      <c r="M389" s="45" cm="1">
        <f t="array" ref="M389">_xlfn.IFS(L389=Kontrakter!$C$3,Kontrakter!$D$3,L389=Kontrakter!$C$2,Kontrakter!$D$2,L389=Kontrakter!$C$4,Kontrakter!$D$4,L389=Kontrakter!$C$5,Kontrakter!$D$5,L389=Kontrakter!$C$6,Kontrakter!$D$6,L389=Kontrakter!$C$7,Kontrakter!$D$7,L389=Kontrakter!$C$8,Kontrakter!$D$8,L389=Kontrakter!$C$9,Kontrakter!$D$9,L389=Kontrakter!$C$10,Kontrakter!$D$10,L389=Kontrakter!$C$11,Kontrakter!$D$11)</f>
        <v>23128800</v>
      </c>
      <c r="N389" s="47" t="str" cm="1">
        <f t="array" ref="N389">_xlfn.IFS(L389=Kontrakter!$C$3,Kontrakter!$E$3,L389=Kontrakter!$C$2,Kontrakter!$E$2,L389=Kontrakter!$C$4,Kontrakter!$E$4,L389=Kontrakter!$C$5,Kontrakter!$E$5,L389=Kontrakter!$C$6,Kontrakter!$E$6,L389=Kontrakter!$C$7,Kontrakter!$E$7,L389=Kontrakter!$C$8,Kontrakter!$E$8,L389=Kontrakter!$C$9,Kontrakter!$E$9,L389=Kontrakter!$C$10,Kontrakter!$E$10,L389=Kontrakter!$C$11,Kontrakter!$E$11)</f>
        <v>tilsyn@elvia.no</v>
      </c>
    </row>
    <row r="390" spans="1:14" s="42" customFormat="1" x14ac:dyDescent="0.3">
      <c r="A390" s="43">
        <v>683</v>
      </c>
      <c r="B390" s="42" t="s">
        <v>10</v>
      </c>
      <c r="C390" s="42" t="s">
        <v>420</v>
      </c>
      <c r="D390" s="42" t="s">
        <v>16</v>
      </c>
      <c r="E390" s="42" t="s">
        <v>372</v>
      </c>
      <c r="F390" s="44" t="s">
        <v>1403</v>
      </c>
      <c r="G390" s="42" t="s">
        <v>10</v>
      </c>
      <c r="H390" s="45" t="s">
        <v>1367</v>
      </c>
      <c r="I390" s="46">
        <v>3</v>
      </c>
      <c r="J390" s="46" t="s">
        <v>10</v>
      </c>
      <c r="K390" s="46" t="s">
        <v>372</v>
      </c>
      <c r="L390" s="45" t="str" cm="1">
        <f t="array" ref="L390">_xlfn.IFS(H390=Kontrakter!$B$3,Kontrakter!$C$3,H390=Kontrakter!$B$2,Kontrakter!$C$2,H390=Kontrakter!$B$4,Kontrakter!$C$4,H390=Kontrakter!$B$5,Kontrakter!$C$5,H390=Kontrakter!$B$6,Kontrakter!$C$6,H390=Kontrakter!$B$7,Kontrakter!$C$7,H390=Kontrakter!$B$8,Kontrakter!$C$8,H390=Kontrakter!$B$9,Kontrakter!$C$9,H390=Kontrakter!$B$10,Kontrakter!$C$10,H390=Kontrakter!$B$11,Kontrakter!$C$11)</f>
        <v>Omexom Elsikkerhet AS</v>
      </c>
      <c r="M390" s="45" cm="1">
        <f t="array" ref="M390">_xlfn.IFS(L390=Kontrakter!$C$3,Kontrakter!$D$3,L390=Kontrakter!$C$2,Kontrakter!$D$2,L390=Kontrakter!$C$4,Kontrakter!$D$4,L390=Kontrakter!$C$5,Kontrakter!$D$5,L390=Kontrakter!$C$6,Kontrakter!$D$6,L390=Kontrakter!$C$7,Kontrakter!$D$7,L390=Kontrakter!$C$8,Kontrakter!$D$8,L390=Kontrakter!$C$9,Kontrakter!$D$9,L390=Kontrakter!$C$10,Kontrakter!$D$10,L390=Kontrakter!$C$11,Kontrakter!$D$11)</f>
        <v>23128800</v>
      </c>
      <c r="N390" s="47" t="str" cm="1">
        <f t="array" ref="N390">_xlfn.IFS(L390=Kontrakter!$C$3,Kontrakter!$E$3,L390=Kontrakter!$C$2,Kontrakter!$E$2,L390=Kontrakter!$C$4,Kontrakter!$E$4,L390=Kontrakter!$C$5,Kontrakter!$E$5,L390=Kontrakter!$C$6,Kontrakter!$E$6,L390=Kontrakter!$C$7,Kontrakter!$E$7,L390=Kontrakter!$C$8,Kontrakter!$E$8,L390=Kontrakter!$C$9,Kontrakter!$E$9,L390=Kontrakter!$C$10,Kontrakter!$E$10,L390=Kontrakter!$C$11,Kontrakter!$E$11)</f>
        <v>tilsyn@elvia.no</v>
      </c>
    </row>
    <row r="391" spans="1:14" s="42" customFormat="1" x14ac:dyDescent="0.3">
      <c r="A391" s="43">
        <v>684</v>
      </c>
      <c r="B391" s="42" t="s">
        <v>10</v>
      </c>
      <c r="C391" s="42" t="s">
        <v>421</v>
      </c>
      <c r="D391" s="42" t="s">
        <v>16</v>
      </c>
      <c r="E391" s="42" t="s">
        <v>372</v>
      </c>
      <c r="F391" s="44" t="s">
        <v>1403</v>
      </c>
      <c r="G391" s="42" t="s">
        <v>10</v>
      </c>
      <c r="H391" s="45" t="s">
        <v>1367</v>
      </c>
      <c r="I391" s="46">
        <v>3</v>
      </c>
      <c r="J391" s="46" t="s">
        <v>10</v>
      </c>
      <c r="K391" s="46" t="s">
        <v>372</v>
      </c>
      <c r="L391" s="45" t="str" cm="1">
        <f t="array" ref="L391">_xlfn.IFS(H391=Kontrakter!$B$3,Kontrakter!$C$3,H391=Kontrakter!$B$2,Kontrakter!$C$2,H391=Kontrakter!$B$4,Kontrakter!$C$4,H391=Kontrakter!$B$5,Kontrakter!$C$5,H391=Kontrakter!$B$6,Kontrakter!$C$6,H391=Kontrakter!$B$7,Kontrakter!$C$7,H391=Kontrakter!$B$8,Kontrakter!$C$8,H391=Kontrakter!$B$9,Kontrakter!$C$9,H391=Kontrakter!$B$10,Kontrakter!$C$10,H391=Kontrakter!$B$11,Kontrakter!$C$11)</f>
        <v>Omexom Elsikkerhet AS</v>
      </c>
      <c r="M391" s="45" cm="1">
        <f t="array" ref="M391">_xlfn.IFS(L391=Kontrakter!$C$3,Kontrakter!$D$3,L391=Kontrakter!$C$2,Kontrakter!$D$2,L391=Kontrakter!$C$4,Kontrakter!$D$4,L391=Kontrakter!$C$5,Kontrakter!$D$5,L391=Kontrakter!$C$6,Kontrakter!$D$6,L391=Kontrakter!$C$7,Kontrakter!$D$7,L391=Kontrakter!$C$8,Kontrakter!$D$8,L391=Kontrakter!$C$9,Kontrakter!$D$9,L391=Kontrakter!$C$10,Kontrakter!$D$10,L391=Kontrakter!$C$11,Kontrakter!$D$11)</f>
        <v>23128800</v>
      </c>
      <c r="N391" s="47" t="str" cm="1">
        <f t="array" ref="N391">_xlfn.IFS(L391=Kontrakter!$C$3,Kontrakter!$E$3,L391=Kontrakter!$C$2,Kontrakter!$E$2,L391=Kontrakter!$C$4,Kontrakter!$E$4,L391=Kontrakter!$C$5,Kontrakter!$E$5,L391=Kontrakter!$C$6,Kontrakter!$E$6,L391=Kontrakter!$C$7,Kontrakter!$E$7,L391=Kontrakter!$C$8,Kontrakter!$E$8,L391=Kontrakter!$C$9,Kontrakter!$E$9,L391=Kontrakter!$C$10,Kontrakter!$E$10,L391=Kontrakter!$C$11,Kontrakter!$E$11)</f>
        <v>tilsyn@elvia.no</v>
      </c>
    </row>
    <row r="392" spans="1:14" s="42" customFormat="1" x14ac:dyDescent="0.3">
      <c r="A392" s="43">
        <v>685</v>
      </c>
      <c r="B392" s="42" t="s">
        <v>10</v>
      </c>
      <c r="C392" s="42" t="s">
        <v>422</v>
      </c>
      <c r="D392" s="42" t="s">
        <v>16</v>
      </c>
      <c r="E392" s="42" t="s">
        <v>372</v>
      </c>
      <c r="F392" s="44" t="s">
        <v>1403</v>
      </c>
      <c r="G392" s="42" t="s">
        <v>10</v>
      </c>
      <c r="H392" s="45" t="s">
        <v>1367</v>
      </c>
      <c r="I392" s="46">
        <v>3</v>
      </c>
      <c r="J392" s="46" t="s">
        <v>10</v>
      </c>
      <c r="K392" s="46" t="s">
        <v>372</v>
      </c>
      <c r="L392" s="45" t="str" cm="1">
        <f t="array" ref="L392">_xlfn.IFS(H392=Kontrakter!$B$3,Kontrakter!$C$3,H392=Kontrakter!$B$2,Kontrakter!$C$2,H392=Kontrakter!$B$4,Kontrakter!$C$4,H392=Kontrakter!$B$5,Kontrakter!$C$5,H392=Kontrakter!$B$6,Kontrakter!$C$6,H392=Kontrakter!$B$7,Kontrakter!$C$7,H392=Kontrakter!$B$8,Kontrakter!$C$8,H392=Kontrakter!$B$9,Kontrakter!$C$9,H392=Kontrakter!$B$10,Kontrakter!$C$10,H392=Kontrakter!$B$11,Kontrakter!$C$11)</f>
        <v>Omexom Elsikkerhet AS</v>
      </c>
      <c r="M392" s="45" cm="1">
        <f t="array" ref="M392">_xlfn.IFS(L392=Kontrakter!$C$3,Kontrakter!$D$3,L392=Kontrakter!$C$2,Kontrakter!$D$2,L392=Kontrakter!$C$4,Kontrakter!$D$4,L392=Kontrakter!$C$5,Kontrakter!$D$5,L392=Kontrakter!$C$6,Kontrakter!$D$6,L392=Kontrakter!$C$7,Kontrakter!$D$7,L392=Kontrakter!$C$8,Kontrakter!$D$8,L392=Kontrakter!$C$9,Kontrakter!$D$9,L392=Kontrakter!$C$10,Kontrakter!$D$10,L392=Kontrakter!$C$11,Kontrakter!$D$11)</f>
        <v>23128800</v>
      </c>
      <c r="N392" s="47" t="str" cm="1">
        <f t="array" ref="N392">_xlfn.IFS(L392=Kontrakter!$C$3,Kontrakter!$E$3,L392=Kontrakter!$C$2,Kontrakter!$E$2,L392=Kontrakter!$C$4,Kontrakter!$E$4,L392=Kontrakter!$C$5,Kontrakter!$E$5,L392=Kontrakter!$C$6,Kontrakter!$E$6,L392=Kontrakter!$C$7,Kontrakter!$E$7,L392=Kontrakter!$C$8,Kontrakter!$E$8,L392=Kontrakter!$C$9,Kontrakter!$E$9,L392=Kontrakter!$C$10,Kontrakter!$E$10,L392=Kontrakter!$C$11,Kontrakter!$E$11)</f>
        <v>tilsyn@elvia.no</v>
      </c>
    </row>
    <row r="393" spans="1:14" s="42" customFormat="1" x14ac:dyDescent="0.3">
      <c r="A393" s="43">
        <v>686</v>
      </c>
      <c r="B393" s="42" t="s">
        <v>10</v>
      </c>
      <c r="C393" s="42" t="s">
        <v>423</v>
      </c>
      <c r="D393" s="42" t="s">
        <v>16</v>
      </c>
      <c r="E393" s="42" t="s">
        <v>372</v>
      </c>
      <c r="F393" s="44" t="s">
        <v>1403</v>
      </c>
      <c r="G393" s="42" t="s">
        <v>10</v>
      </c>
      <c r="H393" s="45" t="s">
        <v>1367</v>
      </c>
      <c r="I393" s="46">
        <v>3</v>
      </c>
      <c r="J393" s="46" t="s">
        <v>10</v>
      </c>
      <c r="K393" s="46" t="s">
        <v>372</v>
      </c>
      <c r="L393" s="45" t="str" cm="1">
        <f t="array" ref="L393">_xlfn.IFS(H393=Kontrakter!$B$3,Kontrakter!$C$3,H393=Kontrakter!$B$2,Kontrakter!$C$2,H393=Kontrakter!$B$4,Kontrakter!$C$4,H393=Kontrakter!$B$5,Kontrakter!$C$5,H393=Kontrakter!$B$6,Kontrakter!$C$6,H393=Kontrakter!$B$7,Kontrakter!$C$7,H393=Kontrakter!$B$8,Kontrakter!$C$8,H393=Kontrakter!$B$9,Kontrakter!$C$9,H393=Kontrakter!$B$10,Kontrakter!$C$10,H393=Kontrakter!$B$11,Kontrakter!$C$11)</f>
        <v>Omexom Elsikkerhet AS</v>
      </c>
      <c r="M393" s="45" cm="1">
        <f t="array" ref="M393">_xlfn.IFS(L393=Kontrakter!$C$3,Kontrakter!$D$3,L393=Kontrakter!$C$2,Kontrakter!$D$2,L393=Kontrakter!$C$4,Kontrakter!$D$4,L393=Kontrakter!$C$5,Kontrakter!$D$5,L393=Kontrakter!$C$6,Kontrakter!$D$6,L393=Kontrakter!$C$7,Kontrakter!$D$7,L393=Kontrakter!$C$8,Kontrakter!$D$8,L393=Kontrakter!$C$9,Kontrakter!$D$9,L393=Kontrakter!$C$10,Kontrakter!$D$10,L393=Kontrakter!$C$11,Kontrakter!$D$11)</f>
        <v>23128800</v>
      </c>
      <c r="N393" s="47" t="str" cm="1">
        <f t="array" ref="N393">_xlfn.IFS(L393=Kontrakter!$C$3,Kontrakter!$E$3,L393=Kontrakter!$C$2,Kontrakter!$E$2,L393=Kontrakter!$C$4,Kontrakter!$E$4,L393=Kontrakter!$C$5,Kontrakter!$E$5,L393=Kontrakter!$C$6,Kontrakter!$E$6,L393=Kontrakter!$C$7,Kontrakter!$E$7,L393=Kontrakter!$C$8,Kontrakter!$E$8,L393=Kontrakter!$C$9,Kontrakter!$E$9,L393=Kontrakter!$C$10,Kontrakter!$E$10,L393=Kontrakter!$C$11,Kontrakter!$E$11)</f>
        <v>tilsyn@elvia.no</v>
      </c>
    </row>
    <row r="394" spans="1:14" s="42" customFormat="1" x14ac:dyDescent="0.3">
      <c r="A394" s="43">
        <v>687</v>
      </c>
      <c r="B394" s="42" t="s">
        <v>10</v>
      </c>
      <c r="C394" s="42" t="s">
        <v>424</v>
      </c>
      <c r="D394" s="42" t="s">
        <v>16</v>
      </c>
      <c r="E394" s="42" t="s">
        <v>372</v>
      </c>
      <c r="F394" s="44" t="s">
        <v>1403</v>
      </c>
      <c r="G394" s="42" t="s">
        <v>10</v>
      </c>
      <c r="H394" s="45" t="s">
        <v>1367</v>
      </c>
      <c r="I394" s="46">
        <v>3</v>
      </c>
      <c r="J394" s="46" t="s">
        <v>10</v>
      </c>
      <c r="K394" s="46" t="s">
        <v>372</v>
      </c>
      <c r="L394" s="45" t="str" cm="1">
        <f t="array" ref="L394">_xlfn.IFS(H394=Kontrakter!$B$3,Kontrakter!$C$3,H394=Kontrakter!$B$2,Kontrakter!$C$2,H394=Kontrakter!$B$4,Kontrakter!$C$4,H394=Kontrakter!$B$5,Kontrakter!$C$5,H394=Kontrakter!$B$6,Kontrakter!$C$6,H394=Kontrakter!$B$7,Kontrakter!$C$7,H394=Kontrakter!$B$8,Kontrakter!$C$8,H394=Kontrakter!$B$9,Kontrakter!$C$9,H394=Kontrakter!$B$10,Kontrakter!$C$10,H394=Kontrakter!$B$11,Kontrakter!$C$11)</f>
        <v>Omexom Elsikkerhet AS</v>
      </c>
      <c r="M394" s="45" cm="1">
        <f t="array" ref="M394">_xlfn.IFS(L394=Kontrakter!$C$3,Kontrakter!$D$3,L394=Kontrakter!$C$2,Kontrakter!$D$2,L394=Kontrakter!$C$4,Kontrakter!$D$4,L394=Kontrakter!$C$5,Kontrakter!$D$5,L394=Kontrakter!$C$6,Kontrakter!$D$6,L394=Kontrakter!$C$7,Kontrakter!$D$7,L394=Kontrakter!$C$8,Kontrakter!$D$8,L394=Kontrakter!$C$9,Kontrakter!$D$9,L394=Kontrakter!$C$10,Kontrakter!$D$10,L394=Kontrakter!$C$11,Kontrakter!$D$11)</f>
        <v>23128800</v>
      </c>
      <c r="N394" s="47" t="str" cm="1">
        <f t="array" ref="N394">_xlfn.IFS(L394=Kontrakter!$C$3,Kontrakter!$E$3,L394=Kontrakter!$C$2,Kontrakter!$E$2,L394=Kontrakter!$C$4,Kontrakter!$E$4,L394=Kontrakter!$C$5,Kontrakter!$E$5,L394=Kontrakter!$C$6,Kontrakter!$E$6,L394=Kontrakter!$C$7,Kontrakter!$E$7,L394=Kontrakter!$C$8,Kontrakter!$E$8,L394=Kontrakter!$C$9,Kontrakter!$E$9,L394=Kontrakter!$C$10,Kontrakter!$E$10,L394=Kontrakter!$C$11,Kontrakter!$E$11)</f>
        <v>tilsyn@elvia.no</v>
      </c>
    </row>
    <row r="395" spans="1:14" s="42" customFormat="1" x14ac:dyDescent="0.3">
      <c r="A395" s="43">
        <v>688</v>
      </c>
      <c r="B395" s="42" t="s">
        <v>10</v>
      </c>
      <c r="C395" s="42" t="s">
        <v>425</v>
      </c>
      <c r="D395" s="42" t="s">
        <v>16</v>
      </c>
      <c r="E395" s="42" t="s">
        <v>372</v>
      </c>
      <c r="F395" s="44" t="s">
        <v>1403</v>
      </c>
      <c r="G395" s="42" t="s">
        <v>10</v>
      </c>
      <c r="H395" s="45" t="s">
        <v>1367</v>
      </c>
      <c r="I395" s="46">
        <v>3</v>
      </c>
      <c r="J395" s="46" t="s">
        <v>10</v>
      </c>
      <c r="K395" s="46" t="s">
        <v>372</v>
      </c>
      <c r="L395" s="45" t="str" cm="1">
        <f t="array" ref="L395">_xlfn.IFS(H395=Kontrakter!$B$3,Kontrakter!$C$3,H395=Kontrakter!$B$2,Kontrakter!$C$2,H395=Kontrakter!$B$4,Kontrakter!$C$4,H395=Kontrakter!$B$5,Kontrakter!$C$5,H395=Kontrakter!$B$6,Kontrakter!$C$6,H395=Kontrakter!$B$7,Kontrakter!$C$7,H395=Kontrakter!$B$8,Kontrakter!$C$8,H395=Kontrakter!$B$9,Kontrakter!$C$9,H395=Kontrakter!$B$10,Kontrakter!$C$10,H395=Kontrakter!$B$11,Kontrakter!$C$11)</f>
        <v>Omexom Elsikkerhet AS</v>
      </c>
      <c r="M395" s="45" cm="1">
        <f t="array" ref="M395">_xlfn.IFS(L395=Kontrakter!$C$3,Kontrakter!$D$3,L395=Kontrakter!$C$2,Kontrakter!$D$2,L395=Kontrakter!$C$4,Kontrakter!$D$4,L395=Kontrakter!$C$5,Kontrakter!$D$5,L395=Kontrakter!$C$6,Kontrakter!$D$6,L395=Kontrakter!$C$7,Kontrakter!$D$7,L395=Kontrakter!$C$8,Kontrakter!$D$8,L395=Kontrakter!$C$9,Kontrakter!$D$9,L395=Kontrakter!$C$10,Kontrakter!$D$10,L395=Kontrakter!$C$11,Kontrakter!$D$11)</f>
        <v>23128800</v>
      </c>
      <c r="N395" s="47" t="str" cm="1">
        <f t="array" ref="N395">_xlfn.IFS(L395=Kontrakter!$C$3,Kontrakter!$E$3,L395=Kontrakter!$C$2,Kontrakter!$E$2,L395=Kontrakter!$C$4,Kontrakter!$E$4,L395=Kontrakter!$C$5,Kontrakter!$E$5,L395=Kontrakter!$C$6,Kontrakter!$E$6,L395=Kontrakter!$C$7,Kontrakter!$E$7,L395=Kontrakter!$C$8,Kontrakter!$E$8,L395=Kontrakter!$C$9,Kontrakter!$E$9,L395=Kontrakter!$C$10,Kontrakter!$E$10,L395=Kontrakter!$C$11,Kontrakter!$E$11)</f>
        <v>tilsyn@elvia.no</v>
      </c>
    </row>
    <row r="396" spans="1:14" s="42" customFormat="1" x14ac:dyDescent="0.3">
      <c r="A396" s="43">
        <v>689</v>
      </c>
      <c r="B396" s="42" t="s">
        <v>10</v>
      </c>
      <c r="C396" s="42" t="s">
        <v>426</v>
      </c>
      <c r="D396" s="42" t="s">
        <v>16</v>
      </c>
      <c r="E396" s="42" t="s">
        <v>372</v>
      </c>
      <c r="F396" s="44" t="s">
        <v>1403</v>
      </c>
      <c r="G396" s="42" t="s">
        <v>10</v>
      </c>
      <c r="H396" s="45" t="s">
        <v>1367</v>
      </c>
      <c r="I396" s="46">
        <v>3</v>
      </c>
      <c r="J396" s="46" t="s">
        <v>10</v>
      </c>
      <c r="K396" s="46" t="s">
        <v>372</v>
      </c>
      <c r="L396" s="45" t="str" cm="1">
        <f t="array" ref="L396">_xlfn.IFS(H396=Kontrakter!$B$3,Kontrakter!$C$3,H396=Kontrakter!$B$2,Kontrakter!$C$2,H396=Kontrakter!$B$4,Kontrakter!$C$4,H396=Kontrakter!$B$5,Kontrakter!$C$5,H396=Kontrakter!$B$6,Kontrakter!$C$6,H396=Kontrakter!$B$7,Kontrakter!$C$7,H396=Kontrakter!$B$8,Kontrakter!$C$8,H396=Kontrakter!$B$9,Kontrakter!$C$9,H396=Kontrakter!$B$10,Kontrakter!$C$10,H396=Kontrakter!$B$11,Kontrakter!$C$11)</f>
        <v>Omexom Elsikkerhet AS</v>
      </c>
      <c r="M396" s="45" cm="1">
        <f t="array" ref="M396">_xlfn.IFS(L396=Kontrakter!$C$3,Kontrakter!$D$3,L396=Kontrakter!$C$2,Kontrakter!$D$2,L396=Kontrakter!$C$4,Kontrakter!$D$4,L396=Kontrakter!$C$5,Kontrakter!$D$5,L396=Kontrakter!$C$6,Kontrakter!$D$6,L396=Kontrakter!$C$7,Kontrakter!$D$7,L396=Kontrakter!$C$8,Kontrakter!$D$8,L396=Kontrakter!$C$9,Kontrakter!$D$9,L396=Kontrakter!$C$10,Kontrakter!$D$10,L396=Kontrakter!$C$11,Kontrakter!$D$11)</f>
        <v>23128800</v>
      </c>
      <c r="N396" s="47" t="str" cm="1">
        <f t="array" ref="N396">_xlfn.IFS(L396=Kontrakter!$C$3,Kontrakter!$E$3,L396=Kontrakter!$C$2,Kontrakter!$E$2,L396=Kontrakter!$C$4,Kontrakter!$E$4,L396=Kontrakter!$C$5,Kontrakter!$E$5,L396=Kontrakter!$C$6,Kontrakter!$E$6,L396=Kontrakter!$C$7,Kontrakter!$E$7,L396=Kontrakter!$C$8,Kontrakter!$E$8,L396=Kontrakter!$C$9,Kontrakter!$E$9,L396=Kontrakter!$C$10,Kontrakter!$E$10,L396=Kontrakter!$C$11,Kontrakter!$E$11)</f>
        <v>tilsyn@elvia.no</v>
      </c>
    </row>
    <row r="397" spans="1:14" s="42" customFormat="1" x14ac:dyDescent="0.3">
      <c r="A397" s="43">
        <v>690</v>
      </c>
      <c r="B397" s="42" t="s">
        <v>10</v>
      </c>
      <c r="C397" s="42" t="s">
        <v>427</v>
      </c>
      <c r="D397" s="42" t="s">
        <v>16</v>
      </c>
      <c r="E397" s="42" t="s">
        <v>372</v>
      </c>
      <c r="F397" s="44" t="s">
        <v>1403</v>
      </c>
      <c r="G397" s="42" t="s">
        <v>10</v>
      </c>
      <c r="H397" s="45" t="s">
        <v>1367</v>
      </c>
      <c r="I397" s="46">
        <v>3</v>
      </c>
      <c r="J397" s="46" t="s">
        <v>10</v>
      </c>
      <c r="K397" s="46" t="s">
        <v>372</v>
      </c>
      <c r="L397" s="45" t="str" cm="1">
        <f t="array" ref="L397">_xlfn.IFS(H397=Kontrakter!$B$3,Kontrakter!$C$3,H397=Kontrakter!$B$2,Kontrakter!$C$2,H397=Kontrakter!$B$4,Kontrakter!$C$4,H397=Kontrakter!$B$5,Kontrakter!$C$5,H397=Kontrakter!$B$6,Kontrakter!$C$6,H397=Kontrakter!$B$7,Kontrakter!$C$7,H397=Kontrakter!$B$8,Kontrakter!$C$8,H397=Kontrakter!$B$9,Kontrakter!$C$9,H397=Kontrakter!$B$10,Kontrakter!$C$10,H397=Kontrakter!$B$11,Kontrakter!$C$11)</f>
        <v>Omexom Elsikkerhet AS</v>
      </c>
      <c r="M397" s="45" cm="1">
        <f t="array" ref="M397">_xlfn.IFS(L397=Kontrakter!$C$3,Kontrakter!$D$3,L397=Kontrakter!$C$2,Kontrakter!$D$2,L397=Kontrakter!$C$4,Kontrakter!$D$4,L397=Kontrakter!$C$5,Kontrakter!$D$5,L397=Kontrakter!$C$6,Kontrakter!$D$6,L397=Kontrakter!$C$7,Kontrakter!$D$7,L397=Kontrakter!$C$8,Kontrakter!$D$8,L397=Kontrakter!$C$9,Kontrakter!$D$9,L397=Kontrakter!$C$10,Kontrakter!$D$10,L397=Kontrakter!$C$11,Kontrakter!$D$11)</f>
        <v>23128800</v>
      </c>
      <c r="N397" s="47" t="str" cm="1">
        <f t="array" ref="N397">_xlfn.IFS(L397=Kontrakter!$C$3,Kontrakter!$E$3,L397=Kontrakter!$C$2,Kontrakter!$E$2,L397=Kontrakter!$C$4,Kontrakter!$E$4,L397=Kontrakter!$C$5,Kontrakter!$E$5,L397=Kontrakter!$C$6,Kontrakter!$E$6,L397=Kontrakter!$C$7,Kontrakter!$E$7,L397=Kontrakter!$C$8,Kontrakter!$E$8,L397=Kontrakter!$C$9,Kontrakter!$E$9,L397=Kontrakter!$C$10,Kontrakter!$E$10,L397=Kontrakter!$C$11,Kontrakter!$E$11)</f>
        <v>tilsyn@elvia.no</v>
      </c>
    </row>
    <row r="398" spans="1:14" s="42" customFormat="1" x14ac:dyDescent="0.3">
      <c r="A398" s="43">
        <v>691</v>
      </c>
      <c r="B398" s="42" t="s">
        <v>10</v>
      </c>
      <c r="C398" s="42" t="s">
        <v>428</v>
      </c>
      <c r="D398" s="42" t="s">
        <v>16</v>
      </c>
      <c r="E398" s="42" t="s">
        <v>372</v>
      </c>
      <c r="F398" s="44" t="s">
        <v>1403</v>
      </c>
      <c r="G398" s="42" t="s">
        <v>10</v>
      </c>
      <c r="H398" s="45" t="s">
        <v>1367</v>
      </c>
      <c r="I398" s="46">
        <v>3</v>
      </c>
      <c r="J398" s="46" t="s">
        <v>10</v>
      </c>
      <c r="K398" s="46" t="s">
        <v>372</v>
      </c>
      <c r="L398" s="45" t="str" cm="1">
        <f t="array" ref="L398">_xlfn.IFS(H398=Kontrakter!$B$3,Kontrakter!$C$3,H398=Kontrakter!$B$2,Kontrakter!$C$2,H398=Kontrakter!$B$4,Kontrakter!$C$4,H398=Kontrakter!$B$5,Kontrakter!$C$5,H398=Kontrakter!$B$6,Kontrakter!$C$6,H398=Kontrakter!$B$7,Kontrakter!$C$7,H398=Kontrakter!$B$8,Kontrakter!$C$8,H398=Kontrakter!$B$9,Kontrakter!$C$9,H398=Kontrakter!$B$10,Kontrakter!$C$10,H398=Kontrakter!$B$11,Kontrakter!$C$11)</f>
        <v>Omexom Elsikkerhet AS</v>
      </c>
      <c r="M398" s="45" cm="1">
        <f t="array" ref="M398">_xlfn.IFS(L398=Kontrakter!$C$3,Kontrakter!$D$3,L398=Kontrakter!$C$2,Kontrakter!$D$2,L398=Kontrakter!$C$4,Kontrakter!$D$4,L398=Kontrakter!$C$5,Kontrakter!$D$5,L398=Kontrakter!$C$6,Kontrakter!$D$6,L398=Kontrakter!$C$7,Kontrakter!$D$7,L398=Kontrakter!$C$8,Kontrakter!$D$8,L398=Kontrakter!$C$9,Kontrakter!$D$9,L398=Kontrakter!$C$10,Kontrakter!$D$10,L398=Kontrakter!$C$11,Kontrakter!$D$11)</f>
        <v>23128800</v>
      </c>
      <c r="N398" s="47" t="str" cm="1">
        <f t="array" ref="N398">_xlfn.IFS(L398=Kontrakter!$C$3,Kontrakter!$E$3,L398=Kontrakter!$C$2,Kontrakter!$E$2,L398=Kontrakter!$C$4,Kontrakter!$E$4,L398=Kontrakter!$C$5,Kontrakter!$E$5,L398=Kontrakter!$C$6,Kontrakter!$E$6,L398=Kontrakter!$C$7,Kontrakter!$E$7,L398=Kontrakter!$C$8,Kontrakter!$E$8,L398=Kontrakter!$C$9,Kontrakter!$E$9,L398=Kontrakter!$C$10,Kontrakter!$E$10,L398=Kontrakter!$C$11,Kontrakter!$E$11)</f>
        <v>tilsyn@elvia.no</v>
      </c>
    </row>
    <row r="399" spans="1:14" s="42" customFormat="1" x14ac:dyDescent="0.3">
      <c r="A399" s="43">
        <v>692</v>
      </c>
      <c r="B399" s="42" t="s">
        <v>10</v>
      </c>
      <c r="C399" s="42" t="s">
        <v>429</v>
      </c>
      <c r="D399" s="42" t="s">
        <v>16</v>
      </c>
      <c r="E399" s="42" t="s">
        <v>372</v>
      </c>
      <c r="F399" s="44" t="s">
        <v>1403</v>
      </c>
      <c r="G399" s="42" t="s">
        <v>10</v>
      </c>
      <c r="H399" s="45" t="s">
        <v>1367</v>
      </c>
      <c r="I399" s="46">
        <v>3</v>
      </c>
      <c r="J399" s="46" t="s">
        <v>10</v>
      </c>
      <c r="K399" s="46" t="s">
        <v>372</v>
      </c>
      <c r="L399" s="45" t="str" cm="1">
        <f t="array" ref="L399">_xlfn.IFS(H399=Kontrakter!$B$3,Kontrakter!$C$3,H399=Kontrakter!$B$2,Kontrakter!$C$2,H399=Kontrakter!$B$4,Kontrakter!$C$4,H399=Kontrakter!$B$5,Kontrakter!$C$5,H399=Kontrakter!$B$6,Kontrakter!$C$6,H399=Kontrakter!$B$7,Kontrakter!$C$7,H399=Kontrakter!$B$8,Kontrakter!$C$8,H399=Kontrakter!$B$9,Kontrakter!$C$9,H399=Kontrakter!$B$10,Kontrakter!$C$10,H399=Kontrakter!$B$11,Kontrakter!$C$11)</f>
        <v>Omexom Elsikkerhet AS</v>
      </c>
      <c r="M399" s="45" cm="1">
        <f t="array" ref="M399">_xlfn.IFS(L399=Kontrakter!$C$3,Kontrakter!$D$3,L399=Kontrakter!$C$2,Kontrakter!$D$2,L399=Kontrakter!$C$4,Kontrakter!$D$4,L399=Kontrakter!$C$5,Kontrakter!$D$5,L399=Kontrakter!$C$6,Kontrakter!$D$6,L399=Kontrakter!$C$7,Kontrakter!$D$7,L399=Kontrakter!$C$8,Kontrakter!$D$8,L399=Kontrakter!$C$9,Kontrakter!$D$9,L399=Kontrakter!$C$10,Kontrakter!$D$10,L399=Kontrakter!$C$11,Kontrakter!$D$11)</f>
        <v>23128800</v>
      </c>
      <c r="N399" s="47" t="str" cm="1">
        <f t="array" ref="N399">_xlfn.IFS(L399=Kontrakter!$C$3,Kontrakter!$E$3,L399=Kontrakter!$C$2,Kontrakter!$E$2,L399=Kontrakter!$C$4,Kontrakter!$E$4,L399=Kontrakter!$C$5,Kontrakter!$E$5,L399=Kontrakter!$C$6,Kontrakter!$E$6,L399=Kontrakter!$C$7,Kontrakter!$E$7,L399=Kontrakter!$C$8,Kontrakter!$E$8,L399=Kontrakter!$C$9,Kontrakter!$E$9,L399=Kontrakter!$C$10,Kontrakter!$E$10,L399=Kontrakter!$C$11,Kontrakter!$E$11)</f>
        <v>tilsyn@elvia.no</v>
      </c>
    </row>
    <row r="400" spans="1:14" s="42" customFormat="1" x14ac:dyDescent="0.3">
      <c r="A400" s="43">
        <v>693</v>
      </c>
      <c r="B400" s="42" t="s">
        <v>10</v>
      </c>
      <c r="C400" s="42" t="s">
        <v>430</v>
      </c>
      <c r="D400" s="42" t="s">
        <v>16</v>
      </c>
      <c r="E400" s="42" t="s">
        <v>372</v>
      </c>
      <c r="F400" s="44" t="s">
        <v>1403</v>
      </c>
      <c r="G400" s="42" t="s">
        <v>10</v>
      </c>
      <c r="H400" s="45" t="s">
        <v>1367</v>
      </c>
      <c r="I400" s="46">
        <v>3</v>
      </c>
      <c r="J400" s="46" t="s">
        <v>10</v>
      </c>
      <c r="K400" s="46" t="s">
        <v>372</v>
      </c>
      <c r="L400" s="45" t="str" cm="1">
        <f t="array" ref="L400">_xlfn.IFS(H400=Kontrakter!$B$3,Kontrakter!$C$3,H400=Kontrakter!$B$2,Kontrakter!$C$2,H400=Kontrakter!$B$4,Kontrakter!$C$4,H400=Kontrakter!$B$5,Kontrakter!$C$5,H400=Kontrakter!$B$6,Kontrakter!$C$6,H400=Kontrakter!$B$7,Kontrakter!$C$7,H400=Kontrakter!$B$8,Kontrakter!$C$8,H400=Kontrakter!$B$9,Kontrakter!$C$9,H400=Kontrakter!$B$10,Kontrakter!$C$10,H400=Kontrakter!$B$11,Kontrakter!$C$11)</f>
        <v>Omexom Elsikkerhet AS</v>
      </c>
      <c r="M400" s="45" cm="1">
        <f t="array" ref="M400">_xlfn.IFS(L400=Kontrakter!$C$3,Kontrakter!$D$3,L400=Kontrakter!$C$2,Kontrakter!$D$2,L400=Kontrakter!$C$4,Kontrakter!$D$4,L400=Kontrakter!$C$5,Kontrakter!$D$5,L400=Kontrakter!$C$6,Kontrakter!$D$6,L400=Kontrakter!$C$7,Kontrakter!$D$7,L400=Kontrakter!$C$8,Kontrakter!$D$8,L400=Kontrakter!$C$9,Kontrakter!$D$9,L400=Kontrakter!$C$10,Kontrakter!$D$10,L400=Kontrakter!$C$11,Kontrakter!$D$11)</f>
        <v>23128800</v>
      </c>
      <c r="N400" s="47" t="str" cm="1">
        <f t="array" ref="N400">_xlfn.IFS(L400=Kontrakter!$C$3,Kontrakter!$E$3,L400=Kontrakter!$C$2,Kontrakter!$E$2,L400=Kontrakter!$C$4,Kontrakter!$E$4,L400=Kontrakter!$C$5,Kontrakter!$E$5,L400=Kontrakter!$C$6,Kontrakter!$E$6,L400=Kontrakter!$C$7,Kontrakter!$E$7,L400=Kontrakter!$C$8,Kontrakter!$E$8,L400=Kontrakter!$C$9,Kontrakter!$E$9,L400=Kontrakter!$C$10,Kontrakter!$E$10,L400=Kontrakter!$C$11,Kontrakter!$E$11)</f>
        <v>tilsyn@elvia.no</v>
      </c>
    </row>
    <row r="401" spans="1:14" s="42" customFormat="1" x14ac:dyDescent="0.3">
      <c r="A401" s="43">
        <v>694</v>
      </c>
      <c r="B401" s="42" t="s">
        <v>10</v>
      </c>
      <c r="C401" s="42" t="s">
        <v>431</v>
      </c>
      <c r="D401" s="42" t="s">
        <v>16</v>
      </c>
      <c r="E401" s="42" t="s">
        <v>372</v>
      </c>
      <c r="F401" s="44" t="s">
        <v>1403</v>
      </c>
      <c r="G401" s="42" t="s">
        <v>10</v>
      </c>
      <c r="H401" s="45" t="s">
        <v>1367</v>
      </c>
      <c r="I401" s="46">
        <v>3</v>
      </c>
      <c r="J401" s="46" t="s">
        <v>10</v>
      </c>
      <c r="K401" s="46" t="s">
        <v>372</v>
      </c>
      <c r="L401" s="45" t="str" cm="1">
        <f t="array" ref="L401">_xlfn.IFS(H401=Kontrakter!$B$3,Kontrakter!$C$3,H401=Kontrakter!$B$2,Kontrakter!$C$2,H401=Kontrakter!$B$4,Kontrakter!$C$4,H401=Kontrakter!$B$5,Kontrakter!$C$5,H401=Kontrakter!$B$6,Kontrakter!$C$6,H401=Kontrakter!$B$7,Kontrakter!$C$7,H401=Kontrakter!$B$8,Kontrakter!$C$8,H401=Kontrakter!$B$9,Kontrakter!$C$9,H401=Kontrakter!$B$10,Kontrakter!$C$10,H401=Kontrakter!$B$11,Kontrakter!$C$11)</f>
        <v>Omexom Elsikkerhet AS</v>
      </c>
      <c r="M401" s="45" cm="1">
        <f t="array" ref="M401">_xlfn.IFS(L401=Kontrakter!$C$3,Kontrakter!$D$3,L401=Kontrakter!$C$2,Kontrakter!$D$2,L401=Kontrakter!$C$4,Kontrakter!$D$4,L401=Kontrakter!$C$5,Kontrakter!$D$5,L401=Kontrakter!$C$6,Kontrakter!$D$6,L401=Kontrakter!$C$7,Kontrakter!$D$7,L401=Kontrakter!$C$8,Kontrakter!$D$8,L401=Kontrakter!$C$9,Kontrakter!$D$9,L401=Kontrakter!$C$10,Kontrakter!$D$10,L401=Kontrakter!$C$11,Kontrakter!$D$11)</f>
        <v>23128800</v>
      </c>
      <c r="N401" s="47" t="str" cm="1">
        <f t="array" ref="N401">_xlfn.IFS(L401=Kontrakter!$C$3,Kontrakter!$E$3,L401=Kontrakter!$C$2,Kontrakter!$E$2,L401=Kontrakter!$C$4,Kontrakter!$E$4,L401=Kontrakter!$C$5,Kontrakter!$E$5,L401=Kontrakter!$C$6,Kontrakter!$E$6,L401=Kontrakter!$C$7,Kontrakter!$E$7,L401=Kontrakter!$C$8,Kontrakter!$E$8,L401=Kontrakter!$C$9,Kontrakter!$E$9,L401=Kontrakter!$C$10,Kontrakter!$E$10,L401=Kontrakter!$C$11,Kontrakter!$E$11)</f>
        <v>tilsyn@elvia.no</v>
      </c>
    </row>
    <row r="402" spans="1:14" s="42" customFormat="1" x14ac:dyDescent="0.3">
      <c r="A402" s="43">
        <v>701</v>
      </c>
      <c r="B402" s="42" t="s">
        <v>10</v>
      </c>
      <c r="C402" s="42" t="s">
        <v>432</v>
      </c>
      <c r="D402" s="42" t="s">
        <v>12</v>
      </c>
      <c r="E402" s="42" t="s">
        <v>182</v>
      </c>
      <c r="F402" s="44" t="s">
        <v>1403</v>
      </c>
      <c r="G402" s="42" t="s">
        <v>10</v>
      </c>
      <c r="H402" s="45" t="s">
        <v>1363</v>
      </c>
      <c r="I402" s="46">
        <v>1</v>
      </c>
      <c r="J402" s="46" t="s">
        <v>10</v>
      </c>
      <c r="K402" s="46" t="s">
        <v>182</v>
      </c>
      <c r="L402" s="45" t="str" cm="1">
        <f t="array" ref="L402">_xlfn.IFS(H402=Kontrakter!$B$3,Kontrakter!$C$3,H402=Kontrakter!$B$2,Kontrakter!$C$2,H402=Kontrakter!$B$4,Kontrakter!$C$4,H402=Kontrakter!$B$5,Kontrakter!$C$5,H402=Kontrakter!$B$6,Kontrakter!$C$6,H402=Kontrakter!$B$7,Kontrakter!$C$7,H402=Kontrakter!$B$8,Kontrakter!$C$8,H402=Kontrakter!$B$9,Kontrakter!$C$9,H402=Kontrakter!$B$10,Kontrakter!$C$10,H402=Kontrakter!$B$11,Kontrakter!$C$11)</f>
        <v>Rejlers Elsikkerhet AS</v>
      </c>
      <c r="M402" s="45" cm="1">
        <f t="array" ref="M402">_xlfn.IFS(L402=Kontrakter!$C$3,Kontrakter!$D$3,L402=Kontrakter!$C$2,Kontrakter!$D$2,L402=Kontrakter!$C$4,Kontrakter!$D$4,L402=Kontrakter!$C$5,Kontrakter!$D$5,L402=Kontrakter!$C$6,Kontrakter!$D$6,L402=Kontrakter!$C$7,Kontrakter!$D$7,L402=Kontrakter!$C$8,Kontrakter!$D$8,L402=Kontrakter!$C$9,Kontrakter!$D$9,L402=Kontrakter!$C$10,Kontrakter!$D$10,L402=Kontrakter!$C$11,Kontrakter!$D$11)</f>
        <v>95823000</v>
      </c>
      <c r="N402" s="47" t="str" cm="1">
        <f t="array" ref="N402">_xlfn.IFS(L402=Kontrakter!$C$3,Kontrakter!$E$3,L402=Kontrakter!$C$2,Kontrakter!$E$2,L402=Kontrakter!$C$4,Kontrakter!$E$4,L402=Kontrakter!$C$5,Kontrakter!$E$5,L402=Kontrakter!$C$6,Kontrakter!$E$6,L402=Kontrakter!$C$7,Kontrakter!$E$7,L402=Kontrakter!$C$8,Kontrakter!$E$8,L402=Kontrakter!$C$9,Kontrakter!$E$9,L402=Kontrakter!$C$10,Kontrakter!$E$10,L402=Kontrakter!$C$11,Kontrakter!$E$11)</f>
        <v>tilsyn@elvia.no</v>
      </c>
    </row>
    <row r="403" spans="1:14" s="42" customFormat="1" x14ac:dyDescent="0.3">
      <c r="A403" s="43">
        <v>702</v>
      </c>
      <c r="B403" s="42" t="s">
        <v>10</v>
      </c>
      <c r="C403" s="42" t="s">
        <v>433</v>
      </c>
      <c r="D403" s="42" t="s">
        <v>12</v>
      </c>
      <c r="E403" s="42" t="s">
        <v>182</v>
      </c>
      <c r="F403" s="44" t="s">
        <v>1403</v>
      </c>
      <c r="G403" s="42" t="s">
        <v>10</v>
      </c>
      <c r="H403" s="45" t="s">
        <v>1363</v>
      </c>
      <c r="I403" s="46">
        <v>1</v>
      </c>
      <c r="J403" s="46" t="s">
        <v>10</v>
      </c>
      <c r="K403" s="46" t="s">
        <v>182</v>
      </c>
      <c r="L403" s="45" t="str" cm="1">
        <f t="array" ref="L403">_xlfn.IFS(H403=Kontrakter!$B$3,Kontrakter!$C$3,H403=Kontrakter!$B$2,Kontrakter!$C$2,H403=Kontrakter!$B$4,Kontrakter!$C$4,H403=Kontrakter!$B$5,Kontrakter!$C$5,H403=Kontrakter!$B$6,Kontrakter!$C$6,H403=Kontrakter!$B$7,Kontrakter!$C$7,H403=Kontrakter!$B$8,Kontrakter!$C$8,H403=Kontrakter!$B$9,Kontrakter!$C$9,H403=Kontrakter!$B$10,Kontrakter!$C$10,H403=Kontrakter!$B$11,Kontrakter!$C$11)</f>
        <v>Rejlers Elsikkerhet AS</v>
      </c>
      <c r="M403" s="45" cm="1">
        <f t="array" ref="M403">_xlfn.IFS(L403=Kontrakter!$C$3,Kontrakter!$D$3,L403=Kontrakter!$C$2,Kontrakter!$D$2,L403=Kontrakter!$C$4,Kontrakter!$D$4,L403=Kontrakter!$C$5,Kontrakter!$D$5,L403=Kontrakter!$C$6,Kontrakter!$D$6,L403=Kontrakter!$C$7,Kontrakter!$D$7,L403=Kontrakter!$C$8,Kontrakter!$D$8,L403=Kontrakter!$C$9,Kontrakter!$D$9,L403=Kontrakter!$C$10,Kontrakter!$D$10,L403=Kontrakter!$C$11,Kontrakter!$D$11)</f>
        <v>95823000</v>
      </c>
      <c r="N403" s="47" t="str" cm="1">
        <f t="array" ref="N403">_xlfn.IFS(L403=Kontrakter!$C$3,Kontrakter!$E$3,L403=Kontrakter!$C$2,Kontrakter!$E$2,L403=Kontrakter!$C$4,Kontrakter!$E$4,L403=Kontrakter!$C$5,Kontrakter!$E$5,L403=Kontrakter!$C$6,Kontrakter!$E$6,L403=Kontrakter!$C$7,Kontrakter!$E$7,L403=Kontrakter!$C$8,Kontrakter!$E$8,L403=Kontrakter!$C$9,Kontrakter!$E$9,L403=Kontrakter!$C$10,Kontrakter!$E$10,L403=Kontrakter!$C$11,Kontrakter!$E$11)</f>
        <v>tilsyn@elvia.no</v>
      </c>
    </row>
    <row r="404" spans="1:14" s="42" customFormat="1" x14ac:dyDescent="0.3">
      <c r="A404" s="43">
        <v>705</v>
      </c>
      <c r="B404" s="42" t="s">
        <v>10</v>
      </c>
      <c r="C404" s="42" t="s">
        <v>434</v>
      </c>
      <c r="D404" s="42" t="s">
        <v>12</v>
      </c>
      <c r="E404" s="42" t="s">
        <v>182</v>
      </c>
      <c r="F404" s="44" t="s">
        <v>1403</v>
      </c>
      <c r="G404" s="42" t="s">
        <v>10</v>
      </c>
      <c r="H404" s="45" t="s">
        <v>1363</v>
      </c>
      <c r="I404" s="46">
        <v>1</v>
      </c>
      <c r="J404" s="46" t="s">
        <v>10</v>
      </c>
      <c r="K404" s="46" t="s">
        <v>182</v>
      </c>
      <c r="L404" s="45" t="str" cm="1">
        <f t="array" ref="L404">_xlfn.IFS(H404=Kontrakter!$B$3,Kontrakter!$C$3,H404=Kontrakter!$B$2,Kontrakter!$C$2,H404=Kontrakter!$B$4,Kontrakter!$C$4,H404=Kontrakter!$B$5,Kontrakter!$C$5,H404=Kontrakter!$B$6,Kontrakter!$C$6,H404=Kontrakter!$B$7,Kontrakter!$C$7,H404=Kontrakter!$B$8,Kontrakter!$C$8,H404=Kontrakter!$B$9,Kontrakter!$C$9,H404=Kontrakter!$B$10,Kontrakter!$C$10,H404=Kontrakter!$B$11,Kontrakter!$C$11)</f>
        <v>Rejlers Elsikkerhet AS</v>
      </c>
      <c r="M404" s="45" cm="1">
        <f t="array" ref="M404">_xlfn.IFS(L404=Kontrakter!$C$3,Kontrakter!$D$3,L404=Kontrakter!$C$2,Kontrakter!$D$2,L404=Kontrakter!$C$4,Kontrakter!$D$4,L404=Kontrakter!$C$5,Kontrakter!$D$5,L404=Kontrakter!$C$6,Kontrakter!$D$6,L404=Kontrakter!$C$7,Kontrakter!$D$7,L404=Kontrakter!$C$8,Kontrakter!$D$8,L404=Kontrakter!$C$9,Kontrakter!$D$9,L404=Kontrakter!$C$10,Kontrakter!$D$10,L404=Kontrakter!$C$11,Kontrakter!$D$11)</f>
        <v>95823000</v>
      </c>
      <c r="N404" s="47" t="str" cm="1">
        <f t="array" ref="N404">_xlfn.IFS(L404=Kontrakter!$C$3,Kontrakter!$E$3,L404=Kontrakter!$C$2,Kontrakter!$E$2,L404=Kontrakter!$C$4,Kontrakter!$E$4,L404=Kontrakter!$C$5,Kontrakter!$E$5,L404=Kontrakter!$C$6,Kontrakter!$E$6,L404=Kontrakter!$C$7,Kontrakter!$E$7,L404=Kontrakter!$C$8,Kontrakter!$E$8,L404=Kontrakter!$C$9,Kontrakter!$E$9,L404=Kontrakter!$C$10,Kontrakter!$E$10,L404=Kontrakter!$C$11,Kontrakter!$E$11)</f>
        <v>tilsyn@elvia.no</v>
      </c>
    </row>
    <row r="405" spans="1:14" s="42" customFormat="1" x14ac:dyDescent="0.3">
      <c r="A405" s="43">
        <v>710</v>
      </c>
      <c r="B405" s="42" t="s">
        <v>10</v>
      </c>
      <c r="C405" s="42" t="s">
        <v>435</v>
      </c>
      <c r="D405" s="42" t="s">
        <v>12</v>
      </c>
      <c r="E405" s="42" t="s">
        <v>182</v>
      </c>
      <c r="F405" s="44" t="s">
        <v>1403</v>
      </c>
      <c r="G405" s="42" t="s">
        <v>10</v>
      </c>
      <c r="H405" s="45" t="s">
        <v>1363</v>
      </c>
      <c r="I405" s="46">
        <v>1</v>
      </c>
      <c r="J405" s="46" t="s">
        <v>10</v>
      </c>
      <c r="K405" s="46" t="s">
        <v>182</v>
      </c>
      <c r="L405" s="45" t="str" cm="1">
        <f t="array" ref="L405">_xlfn.IFS(H405=Kontrakter!$B$3,Kontrakter!$C$3,H405=Kontrakter!$B$2,Kontrakter!$C$2,H405=Kontrakter!$B$4,Kontrakter!$C$4,H405=Kontrakter!$B$5,Kontrakter!$C$5,H405=Kontrakter!$B$6,Kontrakter!$C$6,H405=Kontrakter!$B$7,Kontrakter!$C$7,H405=Kontrakter!$B$8,Kontrakter!$C$8,H405=Kontrakter!$B$9,Kontrakter!$C$9,H405=Kontrakter!$B$10,Kontrakter!$C$10,H405=Kontrakter!$B$11,Kontrakter!$C$11)</f>
        <v>Rejlers Elsikkerhet AS</v>
      </c>
      <c r="M405" s="45" cm="1">
        <f t="array" ref="M405">_xlfn.IFS(L405=Kontrakter!$C$3,Kontrakter!$D$3,L405=Kontrakter!$C$2,Kontrakter!$D$2,L405=Kontrakter!$C$4,Kontrakter!$D$4,L405=Kontrakter!$C$5,Kontrakter!$D$5,L405=Kontrakter!$C$6,Kontrakter!$D$6,L405=Kontrakter!$C$7,Kontrakter!$D$7,L405=Kontrakter!$C$8,Kontrakter!$D$8,L405=Kontrakter!$C$9,Kontrakter!$D$9,L405=Kontrakter!$C$10,Kontrakter!$D$10,L405=Kontrakter!$C$11,Kontrakter!$D$11)</f>
        <v>95823000</v>
      </c>
      <c r="N405" s="47" t="str" cm="1">
        <f t="array" ref="N405">_xlfn.IFS(L405=Kontrakter!$C$3,Kontrakter!$E$3,L405=Kontrakter!$C$2,Kontrakter!$E$2,L405=Kontrakter!$C$4,Kontrakter!$E$4,L405=Kontrakter!$C$5,Kontrakter!$E$5,L405=Kontrakter!$C$6,Kontrakter!$E$6,L405=Kontrakter!$C$7,Kontrakter!$E$7,L405=Kontrakter!$C$8,Kontrakter!$E$8,L405=Kontrakter!$C$9,Kontrakter!$E$9,L405=Kontrakter!$C$10,Kontrakter!$E$10,L405=Kontrakter!$C$11,Kontrakter!$E$11)</f>
        <v>tilsyn@elvia.no</v>
      </c>
    </row>
    <row r="406" spans="1:14" s="42" customFormat="1" x14ac:dyDescent="0.3">
      <c r="A406" s="43">
        <v>712</v>
      </c>
      <c r="B406" s="42" t="s">
        <v>10</v>
      </c>
      <c r="C406" s="42" t="s">
        <v>436</v>
      </c>
      <c r="D406" s="42" t="s">
        <v>12</v>
      </c>
      <c r="E406" s="42" t="s">
        <v>182</v>
      </c>
      <c r="F406" s="44" t="s">
        <v>1403</v>
      </c>
      <c r="G406" s="42" t="s">
        <v>10</v>
      </c>
      <c r="H406" s="45" t="s">
        <v>1363</v>
      </c>
      <c r="I406" s="46">
        <v>1</v>
      </c>
      <c r="J406" s="46" t="s">
        <v>10</v>
      </c>
      <c r="K406" s="46" t="s">
        <v>182</v>
      </c>
      <c r="L406" s="45" t="str" cm="1">
        <f t="array" ref="L406">_xlfn.IFS(H406=Kontrakter!$B$3,Kontrakter!$C$3,H406=Kontrakter!$B$2,Kontrakter!$C$2,H406=Kontrakter!$B$4,Kontrakter!$C$4,H406=Kontrakter!$B$5,Kontrakter!$C$5,H406=Kontrakter!$B$6,Kontrakter!$C$6,H406=Kontrakter!$B$7,Kontrakter!$C$7,H406=Kontrakter!$B$8,Kontrakter!$C$8,H406=Kontrakter!$B$9,Kontrakter!$C$9,H406=Kontrakter!$B$10,Kontrakter!$C$10,H406=Kontrakter!$B$11,Kontrakter!$C$11)</f>
        <v>Rejlers Elsikkerhet AS</v>
      </c>
      <c r="M406" s="45" cm="1">
        <f t="array" ref="M406">_xlfn.IFS(L406=Kontrakter!$C$3,Kontrakter!$D$3,L406=Kontrakter!$C$2,Kontrakter!$D$2,L406=Kontrakter!$C$4,Kontrakter!$D$4,L406=Kontrakter!$C$5,Kontrakter!$D$5,L406=Kontrakter!$C$6,Kontrakter!$D$6,L406=Kontrakter!$C$7,Kontrakter!$D$7,L406=Kontrakter!$C$8,Kontrakter!$D$8,L406=Kontrakter!$C$9,Kontrakter!$D$9,L406=Kontrakter!$C$10,Kontrakter!$D$10,L406=Kontrakter!$C$11,Kontrakter!$D$11)</f>
        <v>95823000</v>
      </c>
      <c r="N406" s="47" t="str" cm="1">
        <f t="array" ref="N406">_xlfn.IFS(L406=Kontrakter!$C$3,Kontrakter!$E$3,L406=Kontrakter!$C$2,Kontrakter!$E$2,L406=Kontrakter!$C$4,Kontrakter!$E$4,L406=Kontrakter!$C$5,Kontrakter!$E$5,L406=Kontrakter!$C$6,Kontrakter!$E$6,L406=Kontrakter!$C$7,Kontrakter!$E$7,L406=Kontrakter!$C$8,Kontrakter!$E$8,L406=Kontrakter!$C$9,Kontrakter!$E$9,L406=Kontrakter!$C$10,Kontrakter!$E$10,L406=Kontrakter!$C$11,Kontrakter!$E$11)</f>
        <v>tilsyn@elvia.no</v>
      </c>
    </row>
    <row r="407" spans="1:14" s="42" customFormat="1" x14ac:dyDescent="0.3">
      <c r="A407" s="43">
        <v>750</v>
      </c>
      <c r="B407" s="42" t="s">
        <v>10</v>
      </c>
      <c r="C407" s="42" t="s">
        <v>437</v>
      </c>
      <c r="D407" s="42" t="s">
        <v>16</v>
      </c>
      <c r="E407" s="42" t="s">
        <v>128</v>
      </c>
      <c r="F407" s="44" t="s">
        <v>1403</v>
      </c>
      <c r="G407" s="42" t="s">
        <v>10</v>
      </c>
      <c r="H407" s="45" t="s">
        <v>1363</v>
      </c>
      <c r="I407" s="46">
        <v>1</v>
      </c>
      <c r="J407" s="46" t="s">
        <v>10</v>
      </c>
      <c r="K407" s="46" t="s">
        <v>128</v>
      </c>
      <c r="L407" s="45" t="str" cm="1">
        <f t="array" ref="L407">_xlfn.IFS(H407=Kontrakter!$B$3,Kontrakter!$C$3,H407=Kontrakter!$B$2,Kontrakter!$C$2,H407=Kontrakter!$B$4,Kontrakter!$C$4,H407=Kontrakter!$B$5,Kontrakter!$C$5,H407=Kontrakter!$B$6,Kontrakter!$C$6,H407=Kontrakter!$B$7,Kontrakter!$C$7,H407=Kontrakter!$B$8,Kontrakter!$C$8,H407=Kontrakter!$B$9,Kontrakter!$C$9,H407=Kontrakter!$B$10,Kontrakter!$C$10,H407=Kontrakter!$B$11,Kontrakter!$C$11)</f>
        <v>Rejlers Elsikkerhet AS</v>
      </c>
      <c r="M407" s="45" cm="1">
        <f t="array" ref="M407">_xlfn.IFS(L407=Kontrakter!$C$3,Kontrakter!$D$3,L407=Kontrakter!$C$2,Kontrakter!$D$2,L407=Kontrakter!$C$4,Kontrakter!$D$4,L407=Kontrakter!$C$5,Kontrakter!$D$5,L407=Kontrakter!$C$6,Kontrakter!$D$6,L407=Kontrakter!$C$7,Kontrakter!$D$7,L407=Kontrakter!$C$8,Kontrakter!$D$8,L407=Kontrakter!$C$9,Kontrakter!$D$9,L407=Kontrakter!$C$10,Kontrakter!$D$10,L407=Kontrakter!$C$11,Kontrakter!$D$11)</f>
        <v>95823000</v>
      </c>
      <c r="N407" s="47" t="str" cm="1">
        <f t="array" ref="N407">_xlfn.IFS(L407=Kontrakter!$C$3,Kontrakter!$E$3,L407=Kontrakter!$C$2,Kontrakter!$E$2,L407=Kontrakter!$C$4,Kontrakter!$E$4,L407=Kontrakter!$C$5,Kontrakter!$E$5,L407=Kontrakter!$C$6,Kontrakter!$E$6,L407=Kontrakter!$C$7,Kontrakter!$E$7,L407=Kontrakter!$C$8,Kontrakter!$E$8,L407=Kontrakter!$C$9,Kontrakter!$E$9,L407=Kontrakter!$C$10,Kontrakter!$E$10,L407=Kontrakter!$C$11,Kontrakter!$E$11)</f>
        <v>tilsyn@elvia.no</v>
      </c>
    </row>
    <row r="408" spans="1:14" s="42" customFormat="1" x14ac:dyDescent="0.3">
      <c r="A408" s="43">
        <v>751</v>
      </c>
      <c r="B408" s="42" t="s">
        <v>10</v>
      </c>
      <c r="C408" s="42" t="s">
        <v>438</v>
      </c>
      <c r="D408" s="42" t="s">
        <v>16</v>
      </c>
      <c r="E408" s="42" t="s">
        <v>182</v>
      </c>
      <c r="F408" s="44" t="s">
        <v>1403</v>
      </c>
      <c r="G408" s="42" t="s">
        <v>10</v>
      </c>
      <c r="H408" s="45" t="s">
        <v>1363</v>
      </c>
      <c r="I408" s="46">
        <v>1</v>
      </c>
      <c r="J408" s="46" t="s">
        <v>10</v>
      </c>
      <c r="K408" s="46" t="s">
        <v>182</v>
      </c>
      <c r="L408" s="45" t="str" cm="1">
        <f t="array" ref="L408">_xlfn.IFS(H408=Kontrakter!$B$3,Kontrakter!$C$3,H408=Kontrakter!$B$2,Kontrakter!$C$2,H408=Kontrakter!$B$4,Kontrakter!$C$4,H408=Kontrakter!$B$5,Kontrakter!$C$5,H408=Kontrakter!$B$6,Kontrakter!$C$6,H408=Kontrakter!$B$7,Kontrakter!$C$7,H408=Kontrakter!$B$8,Kontrakter!$C$8,H408=Kontrakter!$B$9,Kontrakter!$C$9,H408=Kontrakter!$B$10,Kontrakter!$C$10,H408=Kontrakter!$B$11,Kontrakter!$C$11)</f>
        <v>Rejlers Elsikkerhet AS</v>
      </c>
      <c r="M408" s="45" cm="1">
        <f t="array" ref="M408">_xlfn.IFS(L408=Kontrakter!$C$3,Kontrakter!$D$3,L408=Kontrakter!$C$2,Kontrakter!$D$2,L408=Kontrakter!$C$4,Kontrakter!$D$4,L408=Kontrakter!$C$5,Kontrakter!$D$5,L408=Kontrakter!$C$6,Kontrakter!$D$6,L408=Kontrakter!$C$7,Kontrakter!$D$7,L408=Kontrakter!$C$8,Kontrakter!$D$8,L408=Kontrakter!$C$9,Kontrakter!$D$9,L408=Kontrakter!$C$10,Kontrakter!$D$10,L408=Kontrakter!$C$11,Kontrakter!$D$11)</f>
        <v>95823000</v>
      </c>
      <c r="N408" s="47" t="str" cm="1">
        <f t="array" ref="N408">_xlfn.IFS(L408=Kontrakter!$C$3,Kontrakter!$E$3,L408=Kontrakter!$C$2,Kontrakter!$E$2,L408=Kontrakter!$C$4,Kontrakter!$E$4,L408=Kontrakter!$C$5,Kontrakter!$E$5,L408=Kontrakter!$C$6,Kontrakter!$E$6,L408=Kontrakter!$C$7,Kontrakter!$E$7,L408=Kontrakter!$C$8,Kontrakter!$E$8,L408=Kontrakter!$C$9,Kontrakter!$E$9,L408=Kontrakter!$C$10,Kontrakter!$E$10,L408=Kontrakter!$C$11,Kontrakter!$E$11)</f>
        <v>tilsyn@elvia.no</v>
      </c>
    </row>
    <row r="409" spans="1:14" s="42" customFormat="1" x14ac:dyDescent="0.3">
      <c r="A409" s="43">
        <v>752</v>
      </c>
      <c r="B409" s="42" t="s">
        <v>10</v>
      </c>
      <c r="C409" s="42" t="s">
        <v>439</v>
      </c>
      <c r="D409" s="42" t="s">
        <v>16</v>
      </c>
      <c r="E409" s="42" t="s">
        <v>182</v>
      </c>
      <c r="F409" s="44" t="s">
        <v>1403</v>
      </c>
      <c r="G409" s="42" t="s">
        <v>10</v>
      </c>
      <c r="H409" s="45" t="s">
        <v>1363</v>
      </c>
      <c r="I409" s="46">
        <v>1</v>
      </c>
      <c r="J409" s="46" t="s">
        <v>10</v>
      </c>
      <c r="K409" s="46" t="s">
        <v>182</v>
      </c>
      <c r="L409" s="45" t="str" cm="1">
        <f t="array" ref="L409">_xlfn.IFS(H409=Kontrakter!$B$3,Kontrakter!$C$3,H409=Kontrakter!$B$2,Kontrakter!$C$2,H409=Kontrakter!$B$4,Kontrakter!$C$4,H409=Kontrakter!$B$5,Kontrakter!$C$5,H409=Kontrakter!$B$6,Kontrakter!$C$6,H409=Kontrakter!$B$7,Kontrakter!$C$7,H409=Kontrakter!$B$8,Kontrakter!$C$8,H409=Kontrakter!$B$9,Kontrakter!$C$9,H409=Kontrakter!$B$10,Kontrakter!$C$10,H409=Kontrakter!$B$11,Kontrakter!$C$11)</f>
        <v>Rejlers Elsikkerhet AS</v>
      </c>
      <c r="M409" s="45" cm="1">
        <f t="array" ref="M409">_xlfn.IFS(L409=Kontrakter!$C$3,Kontrakter!$D$3,L409=Kontrakter!$C$2,Kontrakter!$D$2,L409=Kontrakter!$C$4,Kontrakter!$D$4,L409=Kontrakter!$C$5,Kontrakter!$D$5,L409=Kontrakter!$C$6,Kontrakter!$D$6,L409=Kontrakter!$C$7,Kontrakter!$D$7,L409=Kontrakter!$C$8,Kontrakter!$D$8,L409=Kontrakter!$C$9,Kontrakter!$D$9,L409=Kontrakter!$C$10,Kontrakter!$D$10,L409=Kontrakter!$C$11,Kontrakter!$D$11)</f>
        <v>95823000</v>
      </c>
      <c r="N409" s="47" t="str" cm="1">
        <f t="array" ref="N409">_xlfn.IFS(L409=Kontrakter!$C$3,Kontrakter!$E$3,L409=Kontrakter!$C$2,Kontrakter!$E$2,L409=Kontrakter!$C$4,Kontrakter!$E$4,L409=Kontrakter!$C$5,Kontrakter!$E$5,L409=Kontrakter!$C$6,Kontrakter!$E$6,L409=Kontrakter!$C$7,Kontrakter!$E$7,L409=Kontrakter!$C$8,Kontrakter!$E$8,L409=Kontrakter!$C$9,Kontrakter!$E$9,L409=Kontrakter!$C$10,Kontrakter!$E$10,L409=Kontrakter!$C$11,Kontrakter!$E$11)</f>
        <v>tilsyn@elvia.no</v>
      </c>
    </row>
    <row r="410" spans="1:14" s="42" customFormat="1" x14ac:dyDescent="0.3">
      <c r="A410" s="43">
        <v>753</v>
      </c>
      <c r="B410" s="42" t="s">
        <v>10</v>
      </c>
      <c r="C410" s="42" t="s">
        <v>440</v>
      </c>
      <c r="D410" s="42" t="s">
        <v>16</v>
      </c>
      <c r="E410" s="42" t="s">
        <v>182</v>
      </c>
      <c r="F410" s="44" t="s">
        <v>1403</v>
      </c>
      <c r="G410" s="42" t="s">
        <v>10</v>
      </c>
      <c r="H410" s="45" t="s">
        <v>1363</v>
      </c>
      <c r="I410" s="46">
        <v>1</v>
      </c>
      <c r="J410" s="46" t="s">
        <v>10</v>
      </c>
      <c r="K410" s="46" t="s">
        <v>182</v>
      </c>
      <c r="L410" s="45" t="str" cm="1">
        <f t="array" ref="L410">_xlfn.IFS(H410=Kontrakter!$B$3,Kontrakter!$C$3,H410=Kontrakter!$B$2,Kontrakter!$C$2,H410=Kontrakter!$B$4,Kontrakter!$C$4,H410=Kontrakter!$B$5,Kontrakter!$C$5,H410=Kontrakter!$B$6,Kontrakter!$C$6,H410=Kontrakter!$B$7,Kontrakter!$C$7,H410=Kontrakter!$B$8,Kontrakter!$C$8,H410=Kontrakter!$B$9,Kontrakter!$C$9,H410=Kontrakter!$B$10,Kontrakter!$C$10,H410=Kontrakter!$B$11,Kontrakter!$C$11)</f>
        <v>Rejlers Elsikkerhet AS</v>
      </c>
      <c r="M410" s="45" cm="1">
        <f t="array" ref="M410">_xlfn.IFS(L410=Kontrakter!$C$3,Kontrakter!$D$3,L410=Kontrakter!$C$2,Kontrakter!$D$2,L410=Kontrakter!$C$4,Kontrakter!$D$4,L410=Kontrakter!$C$5,Kontrakter!$D$5,L410=Kontrakter!$C$6,Kontrakter!$D$6,L410=Kontrakter!$C$7,Kontrakter!$D$7,L410=Kontrakter!$C$8,Kontrakter!$D$8,L410=Kontrakter!$C$9,Kontrakter!$D$9,L410=Kontrakter!$C$10,Kontrakter!$D$10,L410=Kontrakter!$C$11,Kontrakter!$D$11)</f>
        <v>95823000</v>
      </c>
      <c r="N410" s="47" t="str" cm="1">
        <f t="array" ref="N410">_xlfn.IFS(L410=Kontrakter!$C$3,Kontrakter!$E$3,L410=Kontrakter!$C$2,Kontrakter!$E$2,L410=Kontrakter!$C$4,Kontrakter!$E$4,L410=Kontrakter!$C$5,Kontrakter!$E$5,L410=Kontrakter!$C$6,Kontrakter!$E$6,L410=Kontrakter!$C$7,Kontrakter!$E$7,L410=Kontrakter!$C$8,Kontrakter!$E$8,L410=Kontrakter!$C$9,Kontrakter!$E$9,L410=Kontrakter!$C$10,Kontrakter!$E$10,L410=Kontrakter!$C$11,Kontrakter!$E$11)</f>
        <v>tilsyn@elvia.no</v>
      </c>
    </row>
    <row r="411" spans="1:14" s="42" customFormat="1" x14ac:dyDescent="0.3">
      <c r="A411" s="43">
        <v>754</v>
      </c>
      <c r="B411" s="42" t="s">
        <v>10</v>
      </c>
      <c r="C411" s="42" t="s">
        <v>441</v>
      </c>
      <c r="D411" s="42" t="s">
        <v>16</v>
      </c>
      <c r="E411" s="42" t="s">
        <v>182</v>
      </c>
      <c r="F411" s="44" t="s">
        <v>1403</v>
      </c>
      <c r="G411" s="42" t="s">
        <v>10</v>
      </c>
      <c r="H411" s="45" t="s">
        <v>1363</v>
      </c>
      <c r="I411" s="46">
        <v>1</v>
      </c>
      <c r="J411" s="46" t="s">
        <v>10</v>
      </c>
      <c r="K411" s="46" t="s">
        <v>182</v>
      </c>
      <c r="L411" s="45" t="str" cm="1">
        <f t="array" ref="L411">_xlfn.IFS(H411=Kontrakter!$B$3,Kontrakter!$C$3,H411=Kontrakter!$B$2,Kontrakter!$C$2,H411=Kontrakter!$B$4,Kontrakter!$C$4,H411=Kontrakter!$B$5,Kontrakter!$C$5,H411=Kontrakter!$B$6,Kontrakter!$C$6,H411=Kontrakter!$B$7,Kontrakter!$C$7,H411=Kontrakter!$B$8,Kontrakter!$C$8,H411=Kontrakter!$B$9,Kontrakter!$C$9,H411=Kontrakter!$B$10,Kontrakter!$C$10,H411=Kontrakter!$B$11,Kontrakter!$C$11)</f>
        <v>Rejlers Elsikkerhet AS</v>
      </c>
      <c r="M411" s="45" cm="1">
        <f t="array" ref="M411">_xlfn.IFS(L411=Kontrakter!$C$3,Kontrakter!$D$3,L411=Kontrakter!$C$2,Kontrakter!$D$2,L411=Kontrakter!$C$4,Kontrakter!$D$4,L411=Kontrakter!$C$5,Kontrakter!$D$5,L411=Kontrakter!$C$6,Kontrakter!$D$6,L411=Kontrakter!$C$7,Kontrakter!$D$7,L411=Kontrakter!$C$8,Kontrakter!$D$8,L411=Kontrakter!$C$9,Kontrakter!$D$9,L411=Kontrakter!$C$10,Kontrakter!$D$10,L411=Kontrakter!$C$11,Kontrakter!$D$11)</f>
        <v>95823000</v>
      </c>
      <c r="N411" s="47" t="str" cm="1">
        <f t="array" ref="N411">_xlfn.IFS(L411=Kontrakter!$C$3,Kontrakter!$E$3,L411=Kontrakter!$C$2,Kontrakter!$E$2,L411=Kontrakter!$C$4,Kontrakter!$E$4,L411=Kontrakter!$C$5,Kontrakter!$E$5,L411=Kontrakter!$C$6,Kontrakter!$E$6,L411=Kontrakter!$C$7,Kontrakter!$E$7,L411=Kontrakter!$C$8,Kontrakter!$E$8,L411=Kontrakter!$C$9,Kontrakter!$E$9,L411=Kontrakter!$C$10,Kontrakter!$E$10,L411=Kontrakter!$C$11,Kontrakter!$E$11)</f>
        <v>tilsyn@elvia.no</v>
      </c>
    </row>
    <row r="412" spans="1:14" s="42" customFormat="1" x14ac:dyDescent="0.3">
      <c r="A412" s="43">
        <v>755</v>
      </c>
      <c r="B412" s="42" t="s">
        <v>10</v>
      </c>
      <c r="C412" s="42" t="s">
        <v>442</v>
      </c>
      <c r="D412" s="42" t="s">
        <v>16</v>
      </c>
      <c r="E412" s="42" t="s">
        <v>182</v>
      </c>
      <c r="F412" s="44" t="s">
        <v>1403</v>
      </c>
      <c r="G412" s="42" t="s">
        <v>10</v>
      </c>
      <c r="H412" s="45" t="s">
        <v>1363</v>
      </c>
      <c r="I412" s="46">
        <v>1</v>
      </c>
      <c r="J412" s="46" t="s">
        <v>10</v>
      </c>
      <c r="K412" s="46" t="s">
        <v>182</v>
      </c>
      <c r="L412" s="45" t="str" cm="1">
        <f t="array" ref="L412">_xlfn.IFS(H412=Kontrakter!$B$3,Kontrakter!$C$3,H412=Kontrakter!$B$2,Kontrakter!$C$2,H412=Kontrakter!$B$4,Kontrakter!$C$4,H412=Kontrakter!$B$5,Kontrakter!$C$5,H412=Kontrakter!$B$6,Kontrakter!$C$6,H412=Kontrakter!$B$7,Kontrakter!$C$7,H412=Kontrakter!$B$8,Kontrakter!$C$8,H412=Kontrakter!$B$9,Kontrakter!$C$9,H412=Kontrakter!$B$10,Kontrakter!$C$10,H412=Kontrakter!$B$11,Kontrakter!$C$11)</f>
        <v>Rejlers Elsikkerhet AS</v>
      </c>
      <c r="M412" s="45" cm="1">
        <f t="array" ref="M412">_xlfn.IFS(L412=Kontrakter!$C$3,Kontrakter!$D$3,L412=Kontrakter!$C$2,Kontrakter!$D$2,L412=Kontrakter!$C$4,Kontrakter!$D$4,L412=Kontrakter!$C$5,Kontrakter!$D$5,L412=Kontrakter!$C$6,Kontrakter!$D$6,L412=Kontrakter!$C$7,Kontrakter!$D$7,L412=Kontrakter!$C$8,Kontrakter!$D$8,L412=Kontrakter!$C$9,Kontrakter!$D$9,L412=Kontrakter!$C$10,Kontrakter!$D$10,L412=Kontrakter!$C$11,Kontrakter!$D$11)</f>
        <v>95823000</v>
      </c>
      <c r="N412" s="47" t="str" cm="1">
        <f t="array" ref="N412">_xlfn.IFS(L412=Kontrakter!$C$3,Kontrakter!$E$3,L412=Kontrakter!$C$2,Kontrakter!$E$2,L412=Kontrakter!$C$4,Kontrakter!$E$4,L412=Kontrakter!$C$5,Kontrakter!$E$5,L412=Kontrakter!$C$6,Kontrakter!$E$6,L412=Kontrakter!$C$7,Kontrakter!$E$7,L412=Kontrakter!$C$8,Kontrakter!$E$8,L412=Kontrakter!$C$9,Kontrakter!$E$9,L412=Kontrakter!$C$10,Kontrakter!$E$10,L412=Kontrakter!$C$11,Kontrakter!$E$11)</f>
        <v>tilsyn@elvia.no</v>
      </c>
    </row>
    <row r="413" spans="1:14" s="42" customFormat="1" x14ac:dyDescent="0.3">
      <c r="A413" s="43">
        <v>756</v>
      </c>
      <c r="B413" s="42" t="s">
        <v>10</v>
      </c>
      <c r="C413" s="42" t="s">
        <v>443</v>
      </c>
      <c r="D413" s="42" t="s">
        <v>16</v>
      </c>
      <c r="E413" s="42" t="s">
        <v>182</v>
      </c>
      <c r="F413" s="44" t="s">
        <v>1403</v>
      </c>
      <c r="G413" s="42" t="s">
        <v>10</v>
      </c>
      <c r="H413" s="45" t="s">
        <v>1363</v>
      </c>
      <c r="I413" s="46">
        <v>1</v>
      </c>
      <c r="J413" s="46" t="s">
        <v>10</v>
      </c>
      <c r="K413" s="46" t="s">
        <v>182</v>
      </c>
      <c r="L413" s="45" t="str" cm="1">
        <f t="array" ref="L413">_xlfn.IFS(H413=Kontrakter!$B$3,Kontrakter!$C$3,H413=Kontrakter!$B$2,Kontrakter!$C$2,H413=Kontrakter!$B$4,Kontrakter!$C$4,H413=Kontrakter!$B$5,Kontrakter!$C$5,H413=Kontrakter!$B$6,Kontrakter!$C$6,H413=Kontrakter!$B$7,Kontrakter!$C$7,H413=Kontrakter!$B$8,Kontrakter!$C$8,H413=Kontrakter!$B$9,Kontrakter!$C$9,H413=Kontrakter!$B$10,Kontrakter!$C$10,H413=Kontrakter!$B$11,Kontrakter!$C$11)</f>
        <v>Rejlers Elsikkerhet AS</v>
      </c>
      <c r="M413" s="45" cm="1">
        <f t="array" ref="M413">_xlfn.IFS(L413=Kontrakter!$C$3,Kontrakter!$D$3,L413=Kontrakter!$C$2,Kontrakter!$D$2,L413=Kontrakter!$C$4,Kontrakter!$D$4,L413=Kontrakter!$C$5,Kontrakter!$D$5,L413=Kontrakter!$C$6,Kontrakter!$D$6,L413=Kontrakter!$C$7,Kontrakter!$D$7,L413=Kontrakter!$C$8,Kontrakter!$D$8,L413=Kontrakter!$C$9,Kontrakter!$D$9,L413=Kontrakter!$C$10,Kontrakter!$D$10,L413=Kontrakter!$C$11,Kontrakter!$D$11)</f>
        <v>95823000</v>
      </c>
      <c r="N413" s="47" t="str" cm="1">
        <f t="array" ref="N413">_xlfn.IFS(L413=Kontrakter!$C$3,Kontrakter!$E$3,L413=Kontrakter!$C$2,Kontrakter!$E$2,L413=Kontrakter!$C$4,Kontrakter!$E$4,L413=Kontrakter!$C$5,Kontrakter!$E$5,L413=Kontrakter!$C$6,Kontrakter!$E$6,L413=Kontrakter!$C$7,Kontrakter!$E$7,L413=Kontrakter!$C$8,Kontrakter!$E$8,L413=Kontrakter!$C$9,Kontrakter!$E$9,L413=Kontrakter!$C$10,Kontrakter!$E$10,L413=Kontrakter!$C$11,Kontrakter!$E$11)</f>
        <v>tilsyn@elvia.no</v>
      </c>
    </row>
    <row r="414" spans="1:14" s="42" customFormat="1" x14ac:dyDescent="0.3">
      <c r="A414" s="43">
        <v>757</v>
      </c>
      <c r="B414" s="42" t="s">
        <v>10</v>
      </c>
      <c r="C414" s="42" t="s">
        <v>444</v>
      </c>
      <c r="D414" s="42" t="s">
        <v>16</v>
      </c>
      <c r="E414" s="42" t="s">
        <v>182</v>
      </c>
      <c r="F414" s="44" t="s">
        <v>1403</v>
      </c>
      <c r="G414" s="42" t="s">
        <v>10</v>
      </c>
      <c r="H414" s="45" t="s">
        <v>1363</v>
      </c>
      <c r="I414" s="46">
        <v>1</v>
      </c>
      <c r="J414" s="46" t="s">
        <v>10</v>
      </c>
      <c r="K414" s="46" t="s">
        <v>182</v>
      </c>
      <c r="L414" s="45" t="str" cm="1">
        <f t="array" ref="L414">_xlfn.IFS(H414=Kontrakter!$B$3,Kontrakter!$C$3,H414=Kontrakter!$B$2,Kontrakter!$C$2,H414=Kontrakter!$B$4,Kontrakter!$C$4,H414=Kontrakter!$B$5,Kontrakter!$C$5,H414=Kontrakter!$B$6,Kontrakter!$C$6,H414=Kontrakter!$B$7,Kontrakter!$C$7,H414=Kontrakter!$B$8,Kontrakter!$C$8,H414=Kontrakter!$B$9,Kontrakter!$C$9,H414=Kontrakter!$B$10,Kontrakter!$C$10,H414=Kontrakter!$B$11,Kontrakter!$C$11)</f>
        <v>Rejlers Elsikkerhet AS</v>
      </c>
      <c r="M414" s="45" cm="1">
        <f t="array" ref="M414">_xlfn.IFS(L414=Kontrakter!$C$3,Kontrakter!$D$3,L414=Kontrakter!$C$2,Kontrakter!$D$2,L414=Kontrakter!$C$4,Kontrakter!$D$4,L414=Kontrakter!$C$5,Kontrakter!$D$5,L414=Kontrakter!$C$6,Kontrakter!$D$6,L414=Kontrakter!$C$7,Kontrakter!$D$7,L414=Kontrakter!$C$8,Kontrakter!$D$8,L414=Kontrakter!$C$9,Kontrakter!$D$9,L414=Kontrakter!$C$10,Kontrakter!$D$10,L414=Kontrakter!$C$11,Kontrakter!$D$11)</f>
        <v>95823000</v>
      </c>
      <c r="N414" s="47" t="str" cm="1">
        <f t="array" ref="N414">_xlfn.IFS(L414=Kontrakter!$C$3,Kontrakter!$E$3,L414=Kontrakter!$C$2,Kontrakter!$E$2,L414=Kontrakter!$C$4,Kontrakter!$E$4,L414=Kontrakter!$C$5,Kontrakter!$E$5,L414=Kontrakter!$C$6,Kontrakter!$E$6,L414=Kontrakter!$C$7,Kontrakter!$E$7,L414=Kontrakter!$C$8,Kontrakter!$E$8,L414=Kontrakter!$C$9,Kontrakter!$E$9,L414=Kontrakter!$C$10,Kontrakter!$E$10,L414=Kontrakter!$C$11,Kontrakter!$E$11)</f>
        <v>tilsyn@elvia.no</v>
      </c>
    </row>
    <row r="415" spans="1:14" s="42" customFormat="1" x14ac:dyDescent="0.3">
      <c r="A415" s="43">
        <v>758</v>
      </c>
      <c r="B415" s="42" t="s">
        <v>10</v>
      </c>
      <c r="C415" s="42" t="s">
        <v>445</v>
      </c>
      <c r="D415" s="42" t="s">
        <v>16</v>
      </c>
      <c r="E415" s="42" t="s">
        <v>182</v>
      </c>
      <c r="F415" s="44" t="s">
        <v>1403</v>
      </c>
      <c r="G415" s="42" t="s">
        <v>10</v>
      </c>
      <c r="H415" s="45" t="s">
        <v>1363</v>
      </c>
      <c r="I415" s="46">
        <v>1</v>
      </c>
      <c r="J415" s="46" t="s">
        <v>10</v>
      </c>
      <c r="K415" s="46" t="s">
        <v>182</v>
      </c>
      <c r="L415" s="45" t="str" cm="1">
        <f t="array" ref="L415">_xlfn.IFS(H415=Kontrakter!$B$3,Kontrakter!$C$3,H415=Kontrakter!$B$2,Kontrakter!$C$2,H415=Kontrakter!$B$4,Kontrakter!$C$4,H415=Kontrakter!$B$5,Kontrakter!$C$5,H415=Kontrakter!$B$6,Kontrakter!$C$6,H415=Kontrakter!$B$7,Kontrakter!$C$7,H415=Kontrakter!$B$8,Kontrakter!$C$8,H415=Kontrakter!$B$9,Kontrakter!$C$9,H415=Kontrakter!$B$10,Kontrakter!$C$10,H415=Kontrakter!$B$11,Kontrakter!$C$11)</f>
        <v>Rejlers Elsikkerhet AS</v>
      </c>
      <c r="M415" s="45" cm="1">
        <f t="array" ref="M415">_xlfn.IFS(L415=Kontrakter!$C$3,Kontrakter!$D$3,L415=Kontrakter!$C$2,Kontrakter!$D$2,L415=Kontrakter!$C$4,Kontrakter!$D$4,L415=Kontrakter!$C$5,Kontrakter!$D$5,L415=Kontrakter!$C$6,Kontrakter!$D$6,L415=Kontrakter!$C$7,Kontrakter!$D$7,L415=Kontrakter!$C$8,Kontrakter!$D$8,L415=Kontrakter!$C$9,Kontrakter!$D$9,L415=Kontrakter!$C$10,Kontrakter!$D$10,L415=Kontrakter!$C$11,Kontrakter!$D$11)</f>
        <v>95823000</v>
      </c>
      <c r="N415" s="47" t="str" cm="1">
        <f t="array" ref="N415">_xlfn.IFS(L415=Kontrakter!$C$3,Kontrakter!$E$3,L415=Kontrakter!$C$2,Kontrakter!$E$2,L415=Kontrakter!$C$4,Kontrakter!$E$4,L415=Kontrakter!$C$5,Kontrakter!$E$5,L415=Kontrakter!$C$6,Kontrakter!$E$6,L415=Kontrakter!$C$7,Kontrakter!$E$7,L415=Kontrakter!$C$8,Kontrakter!$E$8,L415=Kontrakter!$C$9,Kontrakter!$E$9,L415=Kontrakter!$C$10,Kontrakter!$E$10,L415=Kontrakter!$C$11,Kontrakter!$E$11)</f>
        <v>tilsyn@elvia.no</v>
      </c>
    </row>
    <row r="416" spans="1:14" s="42" customFormat="1" x14ac:dyDescent="0.3">
      <c r="A416" s="43">
        <v>760</v>
      </c>
      <c r="B416" s="42" t="s">
        <v>10</v>
      </c>
      <c r="C416" s="42" t="s">
        <v>446</v>
      </c>
      <c r="D416" s="42" t="s">
        <v>16</v>
      </c>
      <c r="E416" s="42" t="s">
        <v>182</v>
      </c>
      <c r="F416" s="44" t="s">
        <v>1403</v>
      </c>
      <c r="G416" s="42" t="s">
        <v>10</v>
      </c>
      <c r="H416" s="45" t="s">
        <v>1363</v>
      </c>
      <c r="I416" s="46">
        <v>1</v>
      </c>
      <c r="J416" s="46" t="s">
        <v>10</v>
      </c>
      <c r="K416" s="46" t="s">
        <v>182</v>
      </c>
      <c r="L416" s="45" t="str" cm="1">
        <f t="array" ref="L416">_xlfn.IFS(H416=Kontrakter!$B$3,Kontrakter!$C$3,H416=Kontrakter!$B$2,Kontrakter!$C$2,H416=Kontrakter!$B$4,Kontrakter!$C$4,H416=Kontrakter!$B$5,Kontrakter!$C$5,H416=Kontrakter!$B$6,Kontrakter!$C$6,H416=Kontrakter!$B$7,Kontrakter!$C$7,H416=Kontrakter!$B$8,Kontrakter!$C$8,H416=Kontrakter!$B$9,Kontrakter!$C$9,H416=Kontrakter!$B$10,Kontrakter!$C$10,H416=Kontrakter!$B$11,Kontrakter!$C$11)</f>
        <v>Rejlers Elsikkerhet AS</v>
      </c>
      <c r="M416" s="45" cm="1">
        <f t="array" ref="M416">_xlfn.IFS(L416=Kontrakter!$C$3,Kontrakter!$D$3,L416=Kontrakter!$C$2,Kontrakter!$D$2,L416=Kontrakter!$C$4,Kontrakter!$D$4,L416=Kontrakter!$C$5,Kontrakter!$D$5,L416=Kontrakter!$C$6,Kontrakter!$D$6,L416=Kontrakter!$C$7,Kontrakter!$D$7,L416=Kontrakter!$C$8,Kontrakter!$D$8,L416=Kontrakter!$C$9,Kontrakter!$D$9,L416=Kontrakter!$C$10,Kontrakter!$D$10,L416=Kontrakter!$C$11,Kontrakter!$D$11)</f>
        <v>95823000</v>
      </c>
      <c r="N416" s="47" t="str" cm="1">
        <f t="array" ref="N416">_xlfn.IFS(L416=Kontrakter!$C$3,Kontrakter!$E$3,L416=Kontrakter!$C$2,Kontrakter!$E$2,L416=Kontrakter!$C$4,Kontrakter!$E$4,L416=Kontrakter!$C$5,Kontrakter!$E$5,L416=Kontrakter!$C$6,Kontrakter!$E$6,L416=Kontrakter!$C$7,Kontrakter!$E$7,L416=Kontrakter!$C$8,Kontrakter!$E$8,L416=Kontrakter!$C$9,Kontrakter!$E$9,L416=Kontrakter!$C$10,Kontrakter!$E$10,L416=Kontrakter!$C$11,Kontrakter!$E$11)</f>
        <v>tilsyn@elvia.no</v>
      </c>
    </row>
    <row r="417" spans="1:14" s="42" customFormat="1" x14ac:dyDescent="0.3">
      <c r="A417" s="43">
        <v>763</v>
      </c>
      <c r="B417" s="42" t="s">
        <v>10</v>
      </c>
      <c r="C417" s="42" t="s">
        <v>447</v>
      </c>
      <c r="D417" s="42" t="s">
        <v>16</v>
      </c>
      <c r="E417" s="42" t="s">
        <v>182</v>
      </c>
      <c r="F417" s="44" t="s">
        <v>1403</v>
      </c>
      <c r="G417" s="42" t="s">
        <v>10</v>
      </c>
      <c r="H417" s="45" t="s">
        <v>1363</v>
      </c>
      <c r="I417" s="46">
        <v>1</v>
      </c>
      <c r="J417" s="46" t="s">
        <v>10</v>
      </c>
      <c r="K417" s="46" t="s">
        <v>182</v>
      </c>
      <c r="L417" s="45" t="str" cm="1">
        <f t="array" ref="L417">_xlfn.IFS(H417=Kontrakter!$B$3,Kontrakter!$C$3,H417=Kontrakter!$B$2,Kontrakter!$C$2,H417=Kontrakter!$B$4,Kontrakter!$C$4,H417=Kontrakter!$B$5,Kontrakter!$C$5,H417=Kontrakter!$B$6,Kontrakter!$C$6,H417=Kontrakter!$B$7,Kontrakter!$C$7,H417=Kontrakter!$B$8,Kontrakter!$C$8,H417=Kontrakter!$B$9,Kontrakter!$C$9,H417=Kontrakter!$B$10,Kontrakter!$C$10,H417=Kontrakter!$B$11,Kontrakter!$C$11)</f>
        <v>Rejlers Elsikkerhet AS</v>
      </c>
      <c r="M417" s="45" cm="1">
        <f t="array" ref="M417">_xlfn.IFS(L417=Kontrakter!$C$3,Kontrakter!$D$3,L417=Kontrakter!$C$2,Kontrakter!$D$2,L417=Kontrakter!$C$4,Kontrakter!$D$4,L417=Kontrakter!$C$5,Kontrakter!$D$5,L417=Kontrakter!$C$6,Kontrakter!$D$6,L417=Kontrakter!$C$7,Kontrakter!$D$7,L417=Kontrakter!$C$8,Kontrakter!$D$8,L417=Kontrakter!$C$9,Kontrakter!$D$9,L417=Kontrakter!$C$10,Kontrakter!$D$10,L417=Kontrakter!$C$11,Kontrakter!$D$11)</f>
        <v>95823000</v>
      </c>
      <c r="N417" s="47" t="str" cm="1">
        <f t="array" ref="N417">_xlfn.IFS(L417=Kontrakter!$C$3,Kontrakter!$E$3,L417=Kontrakter!$C$2,Kontrakter!$E$2,L417=Kontrakter!$C$4,Kontrakter!$E$4,L417=Kontrakter!$C$5,Kontrakter!$E$5,L417=Kontrakter!$C$6,Kontrakter!$E$6,L417=Kontrakter!$C$7,Kontrakter!$E$7,L417=Kontrakter!$C$8,Kontrakter!$E$8,L417=Kontrakter!$C$9,Kontrakter!$E$9,L417=Kontrakter!$C$10,Kontrakter!$E$10,L417=Kontrakter!$C$11,Kontrakter!$E$11)</f>
        <v>tilsyn@elvia.no</v>
      </c>
    </row>
    <row r="418" spans="1:14" s="42" customFormat="1" x14ac:dyDescent="0.3">
      <c r="A418" s="43">
        <v>764</v>
      </c>
      <c r="B418" s="42" t="s">
        <v>10</v>
      </c>
      <c r="C418" s="42" t="s">
        <v>448</v>
      </c>
      <c r="D418" s="42" t="s">
        <v>16</v>
      </c>
      <c r="E418" s="42" t="s">
        <v>182</v>
      </c>
      <c r="F418" s="44" t="s">
        <v>1403</v>
      </c>
      <c r="G418" s="42" t="s">
        <v>10</v>
      </c>
      <c r="H418" s="45" t="s">
        <v>1363</v>
      </c>
      <c r="I418" s="46">
        <v>1</v>
      </c>
      <c r="J418" s="46" t="s">
        <v>10</v>
      </c>
      <c r="K418" s="46" t="s">
        <v>182</v>
      </c>
      <c r="L418" s="45" t="str" cm="1">
        <f t="array" ref="L418">_xlfn.IFS(H418=Kontrakter!$B$3,Kontrakter!$C$3,H418=Kontrakter!$B$2,Kontrakter!$C$2,H418=Kontrakter!$B$4,Kontrakter!$C$4,H418=Kontrakter!$B$5,Kontrakter!$C$5,H418=Kontrakter!$B$6,Kontrakter!$C$6,H418=Kontrakter!$B$7,Kontrakter!$C$7,H418=Kontrakter!$B$8,Kontrakter!$C$8,H418=Kontrakter!$B$9,Kontrakter!$C$9,H418=Kontrakter!$B$10,Kontrakter!$C$10,H418=Kontrakter!$B$11,Kontrakter!$C$11)</f>
        <v>Rejlers Elsikkerhet AS</v>
      </c>
      <c r="M418" s="45" cm="1">
        <f t="array" ref="M418">_xlfn.IFS(L418=Kontrakter!$C$3,Kontrakter!$D$3,L418=Kontrakter!$C$2,Kontrakter!$D$2,L418=Kontrakter!$C$4,Kontrakter!$D$4,L418=Kontrakter!$C$5,Kontrakter!$D$5,L418=Kontrakter!$C$6,Kontrakter!$D$6,L418=Kontrakter!$C$7,Kontrakter!$D$7,L418=Kontrakter!$C$8,Kontrakter!$D$8,L418=Kontrakter!$C$9,Kontrakter!$D$9,L418=Kontrakter!$C$10,Kontrakter!$D$10,L418=Kontrakter!$C$11,Kontrakter!$D$11)</f>
        <v>95823000</v>
      </c>
      <c r="N418" s="47" t="str" cm="1">
        <f t="array" ref="N418">_xlfn.IFS(L418=Kontrakter!$C$3,Kontrakter!$E$3,L418=Kontrakter!$C$2,Kontrakter!$E$2,L418=Kontrakter!$C$4,Kontrakter!$E$4,L418=Kontrakter!$C$5,Kontrakter!$E$5,L418=Kontrakter!$C$6,Kontrakter!$E$6,L418=Kontrakter!$C$7,Kontrakter!$E$7,L418=Kontrakter!$C$8,Kontrakter!$E$8,L418=Kontrakter!$C$9,Kontrakter!$E$9,L418=Kontrakter!$C$10,Kontrakter!$E$10,L418=Kontrakter!$C$11,Kontrakter!$E$11)</f>
        <v>tilsyn@elvia.no</v>
      </c>
    </row>
    <row r="419" spans="1:14" s="42" customFormat="1" x14ac:dyDescent="0.3">
      <c r="A419" s="43">
        <v>765</v>
      </c>
      <c r="B419" s="42" t="s">
        <v>10</v>
      </c>
      <c r="C419" s="42" t="s">
        <v>449</v>
      </c>
      <c r="D419" s="42" t="s">
        <v>16</v>
      </c>
      <c r="E419" s="42" t="s">
        <v>182</v>
      </c>
      <c r="F419" s="44" t="s">
        <v>1403</v>
      </c>
      <c r="G419" s="42" t="s">
        <v>10</v>
      </c>
      <c r="H419" s="45" t="s">
        <v>1363</v>
      </c>
      <c r="I419" s="46">
        <v>1</v>
      </c>
      <c r="J419" s="46" t="s">
        <v>10</v>
      </c>
      <c r="K419" s="46" t="s">
        <v>182</v>
      </c>
      <c r="L419" s="45" t="str" cm="1">
        <f t="array" ref="L419">_xlfn.IFS(H419=Kontrakter!$B$3,Kontrakter!$C$3,H419=Kontrakter!$B$2,Kontrakter!$C$2,H419=Kontrakter!$B$4,Kontrakter!$C$4,H419=Kontrakter!$B$5,Kontrakter!$C$5,H419=Kontrakter!$B$6,Kontrakter!$C$6,H419=Kontrakter!$B$7,Kontrakter!$C$7,H419=Kontrakter!$B$8,Kontrakter!$C$8,H419=Kontrakter!$B$9,Kontrakter!$C$9,H419=Kontrakter!$B$10,Kontrakter!$C$10,H419=Kontrakter!$B$11,Kontrakter!$C$11)</f>
        <v>Rejlers Elsikkerhet AS</v>
      </c>
      <c r="M419" s="45" cm="1">
        <f t="array" ref="M419">_xlfn.IFS(L419=Kontrakter!$C$3,Kontrakter!$D$3,L419=Kontrakter!$C$2,Kontrakter!$D$2,L419=Kontrakter!$C$4,Kontrakter!$D$4,L419=Kontrakter!$C$5,Kontrakter!$D$5,L419=Kontrakter!$C$6,Kontrakter!$D$6,L419=Kontrakter!$C$7,Kontrakter!$D$7,L419=Kontrakter!$C$8,Kontrakter!$D$8,L419=Kontrakter!$C$9,Kontrakter!$D$9,L419=Kontrakter!$C$10,Kontrakter!$D$10,L419=Kontrakter!$C$11,Kontrakter!$D$11)</f>
        <v>95823000</v>
      </c>
      <c r="N419" s="47" t="str" cm="1">
        <f t="array" ref="N419">_xlfn.IFS(L419=Kontrakter!$C$3,Kontrakter!$E$3,L419=Kontrakter!$C$2,Kontrakter!$E$2,L419=Kontrakter!$C$4,Kontrakter!$E$4,L419=Kontrakter!$C$5,Kontrakter!$E$5,L419=Kontrakter!$C$6,Kontrakter!$E$6,L419=Kontrakter!$C$7,Kontrakter!$E$7,L419=Kontrakter!$C$8,Kontrakter!$E$8,L419=Kontrakter!$C$9,Kontrakter!$E$9,L419=Kontrakter!$C$10,Kontrakter!$E$10,L419=Kontrakter!$C$11,Kontrakter!$E$11)</f>
        <v>tilsyn@elvia.no</v>
      </c>
    </row>
    <row r="420" spans="1:14" s="42" customFormat="1" x14ac:dyDescent="0.3">
      <c r="A420" s="43">
        <v>766</v>
      </c>
      <c r="B420" s="42" t="s">
        <v>10</v>
      </c>
      <c r="C420" s="42" t="s">
        <v>450</v>
      </c>
      <c r="D420" s="42" t="s">
        <v>16</v>
      </c>
      <c r="E420" s="42" t="s">
        <v>182</v>
      </c>
      <c r="F420" s="44" t="s">
        <v>1403</v>
      </c>
      <c r="G420" s="42" t="s">
        <v>10</v>
      </c>
      <c r="H420" s="45" t="s">
        <v>1363</v>
      </c>
      <c r="I420" s="46">
        <v>1</v>
      </c>
      <c r="J420" s="46" t="s">
        <v>10</v>
      </c>
      <c r="K420" s="46" t="s">
        <v>182</v>
      </c>
      <c r="L420" s="45" t="str" cm="1">
        <f t="array" ref="L420">_xlfn.IFS(H420=Kontrakter!$B$3,Kontrakter!$C$3,H420=Kontrakter!$B$2,Kontrakter!$C$2,H420=Kontrakter!$B$4,Kontrakter!$C$4,H420=Kontrakter!$B$5,Kontrakter!$C$5,H420=Kontrakter!$B$6,Kontrakter!$C$6,H420=Kontrakter!$B$7,Kontrakter!$C$7,H420=Kontrakter!$B$8,Kontrakter!$C$8,H420=Kontrakter!$B$9,Kontrakter!$C$9,H420=Kontrakter!$B$10,Kontrakter!$C$10,H420=Kontrakter!$B$11,Kontrakter!$C$11)</f>
        <v>Rejlers Elsikkerhet AS</v>
      </c>
      <c r="M420" s="45" cm="1">
        <f t="array" ref="M420">_xlfn.IFS(L420=Kontrakter!$C$3,Kontrakter!$D$3,L420=Kontrakter!$C$2,Kontrakter!$D$2,L420=Kontrakter!$C$4,Kontrakter!$D$4,L420=Kontrakter!$C$5,Kontrakter!$D$5,L420=Kontrakter!$C$6,Kontrakter!$D$6,L420=Kontrakter!$C$7,Kontrakter!$D$7,L420=Kontrakter!$C$8,Kontrakter!$D$8,L420=Kontrakter!$C$9,Kontrakter!$D$9,L420=Kontrakter!$C$10,Kontrakter!$D$10,L420=Kontrakter!$C$11,Kontrakter!$D$11)</f>
        <v>95823000</v>
      </c>
      <c r="N420" s="47" t="str" cm="1">
        <f t="array" ref="N420">_xlfn.IFS(L420=Kontrakter!$C$3,Kontrakter!$E$3,L420=Kontrakter!$C$2,Kontrakter!$E$2,L420=Kontrakter!$C$4,Kontrakter!$E$4,L420=Kontrakter!$C$5,Kontrakter!$E$5,L420=Kontrakter!$C$6,Kontrakter!$E$6,L420=Kontrakter!$C$7,Kontrakter!$E$7,L420=Kontrakter!$C$8,Kontrakter!$E$8,L420=Kontrakter!$C$9,Kontrakter!$E$9,L420=Kontrakter!$C$10,Kontrakter!$E$10,L420=Kontrakter!$C$11,Kontrakter!$E$11)</f>
        <v>tilsyn@elvia.no</v>
      </c>
    </row>
    <row r="421" spans="1:14" s="42" customFormat="1" x14ac:dyDescent="0.3">
      <c r="A421" s="43">
        <v>767</v>
      </c>
      <c r="B421" s="42" t="s">
        <v>10</v>
      </c>
      <c r="C421" s="42" t="s">
        <v>451</v>
      </c>
      <c r="D421" s="42" t="s">
        <v>16</v>
      </c>
      <c r="E421" s="42" t="s">
        <v>182</v>
      </c>
      <c r="F421" s="44" t="s">
        <v>1403</v>
      </c>
      <c r="G421" s="42" t="s">
        <v>10</v>
      </c>
      <c r="H421" s="45" t="s">
        <v>1363</v>
      </c>
      <c r="I421" s="46">
        <v>1</v>
      </c>
      <c r="J421" s="46" t="s">
        <v>10</v>
      </c>
      <c r="K421" s="46" t="s">
        <v>182</v>
      </c>
      <c r="L421" s="45" t="str" cm="1">
        <f t="array" ref="L421">_xlfn.IFS(H421=Kontrakter!$B$3,Kontrakter!$C$3,H421=Kontrakter!$B$2,Kontrakter!$C$2,H421=Kontrakter!$B$4,Kontrakter!$C$4,H421=Kontrakter!$B$5,Kontrakter!$C$5,H421=Kontrakter!$B$6,Kontrakter!$C$6,H421=Kontrakter!$B$7,Kontrakter!$C$7,H421=Kontrakter!$B$8,Kontrakter!$C$8,H421=Kontrakter!$B$9,Kontrakter!$C$9,H421=Kontrakter!$B$10,Kontrakter!$C$10,H421=Kontrakter!$B$11,Kontrakter!$C$11)</f>
        <v>Rejlers Elsikkerhet AS</v>
      </c>
      <c r="M421" s="45" cm="1">
        <f t="array" ref="M421">_xlfn.IFS(L421=Kontrakter!$C$3,Kontrakter!$D$3,L421=Kontrakter!$C$2,Kontrakter!$D$2,L421=Kontrakter!$C$4,Kontrakter!$D$4,L421=Kontrakter!$C$5,Kontrakter!$D$5,L421=Kontrakter!$C$6,Kontrakter!$D$6,L421=Kontrakter!$C$7,Kontrakter!$D$7,L421=Kontrakter!$C$8,Kontrakter!$D$8,L421=Kontrakter!$C$9,Kontrakter!$D$9,L421=Kontrakter!$C$10,Kontrakter!$D$10,L421=Kontrakter!$C$11,Kontrakter!$D$11)</f>
        <v>95823000</v>
      </c>
      <c r="N421" s="47" t="str" cm="1">
        <f t="array" ref="N421">_xlfn.IFS(L421=Kontrakter!$C$3,Kontrakter!$E$3,L421=Kontrakter!$C$2,Kontrakter!$E$2,L421=Kontrakter!$C$4,Kontrakter!$E$4,L421=Kontrakter!$C$5,Kontrakter!$E$5,L421=Kontrakter!$C$6,Kontrakter!$E$6,L421=Kontrakter!$C$7,Kontrakter!$E$7,L421=Kontrakter!$C$8,Kontrakter!$E$8,L421=Kontrakter!$C$9,Kontrakter!$E$9,L421=Kontrakter!$C$10,Kontrakter!$E$10,L421=Kontrakter!$C$11,Kontrakter!$E$11)</f>
        <v>tilsyn@elvia.no</v>
      </c>
    </row>
    <row r="422" spans="1:14" s="42" customFormat="1" x14ac:dyDescent="0.3">
      <c r="A422" s="43">
        <v>768</v>
      </c>
      <c r="B422" s="42" t="s">
        <v>10</v>
      </c>
      <c r="C422" s="42" t="s">
        <v>452</v>
      </c>
      <c r="D422" s="42" t="s">
        <v>16</v>
      </c>
      <c r="E422" s="42" t="s">
        <v>182</v>
      </c>
      <c r="F422" s="44" t="s">
        <v>1403</v>
      </c>
      <c r="G422" s="42" t="s">
        <v>10</v>
      </c>
      <c r="H422" s="45" t="s">
        <v>1363</v>
      </c>
      <c r="I422" s="46">
        <v>1</v>
      </c>
      <c r="J422" s="46" t="s">
        <v>10</v>
      </c>
      <c r="K422" s="46" t="s">
        <v>182</v>
      </c>
      <c r="L422" s="45" t="str" cm="1">
        <f t="array" ref="L422">_xlfn.IFS(H422=Kontrakter!$B$3,Kontrakter!$C$3,H422=Kontrakter!$B$2,Kontrakter!$C$2,H422=Kontrakter!$B$4,Kontrakter!$C$4,H422=Kontrakter!$B$5,Kontrakter!$C$5,H422=Kontrakter!$B$6,Kontrakter!$C$6,H422=Kontrakter!$B$7,Kontrakter!$C$7,H422=Kontrakter!$B$8,Kontrakter!$C$8,H422=Kontrakter!$B$9,Kontrakter!$C$9,H422=Kontrakter!$B$10,Kontrakter!$C$10,H422=Kontrakter!$B$11,Kontrakter!$C$11)</f>
        <v>Rejlers Elsikkerhet AS</v>
      </c>
      <c r="M422" s="45" cm="1">
        <f t="array" ref="M422">_xlfn.IFS(L422=Kontrakter!$C$3,Kontrakter!$D$3,L422=Kontrakter!$C$2,Kontrakter!$D$2,L422=Kontrakter!$C$4,Kontrakter!$D$4,L422=Kontrakter!$C$5,Kontrakter!$D$5,L422=Kontrakter!$C$6,Kontrakter!$D$6,L422=Kontrakter!$C$7,Kontrakter!$D$7,L422=Kontrakter!$C$8,Kontrakter!$D$8,L422=Kontrakter!$C$9,Kontrakter!$D$9,L422=Kontrakter!$C$10,Kontrakter!$D$10,L422=Kontrakter!$C$11,Kontrakter!$D$11)</f>
        <v>95823000</v>
      </c>
      <c r="N422" s="47" t="str" cm="1">
        <f t="array" ref="N422">_xlfn.IFS(L422=Kontrakter!$C$3,Kontrakter!$E$3,L422=Kontrakter!$C$2,Kontrakter!$E$2,L422=Kontrakter!$C$4,Kontrakter!$E$4,L422=Kontrakter!$C$5,Kontrakter!$E$5,L422=Kontrakter!$C$6,Kontrakter!$E$6,L422=Kontrakter!$C$7,Kontrakter!$E$7,L422=Kontrakter!$C$8,Kontrakter!$E$8,L422=Kontrakter!$C$9,Kontrakter!$E$9,L422=Kontrakter!$C$10,Kontrakter!$E$10,L422=Kontrakter!$C$11,Kontrakter!$E$11)</f>
        <v>tilsyn@elvia.no</v>
      </c>
    </row>
    <row r="423" spans="1:14" s="42" customFormat="1" x14ac:dyDescent="0.3">
      <c r="A423" s="43">
        <v>770</v>
      </c>
      <c r="B423" s="42" t="s">
        <v>10</v>
      </c>
      <c r="C423" s="42" t="s">
        <v>453</v>
      </c>
      <c r="D423" s="42" t="s">
        <v>16</v>
      </c>
      <c r="E423" s="42" t="s">
        <v>182</v>
      </c>
      <c r="F423" s="44" t="s">
        <v>1403</v>
      </c>
      <c r="G423" s="42" t="s">
        <v>10</v>
      </c>
      <c r="H423" s="45" t="s">
        <v>1363</v>
      </c>
      <c r="I423" s="46">
        <v>1</v>
      </c>
      <c r="J423" s="46" t="s">
        <v>10</v>
      </c>
      <c r="K423" s="46" t="s">
        <v>182</v>
      </c>
      <c r="L423" s="45" t="str" cm="1">
        <f t="array" ref="L423">_xlfn.IFS(H423=Kontrakter!$B$3,Kontrakter!$C$3,H423=Kontrakter!$B$2,Kontrakter!$C$2,H423=Kontrakter!$B$4,Kontrakter!$C$4,H423=Kontrakter!$B$5,Kontrakter!$C$5,H423=Kontrakter!$B$6,Kontrakter!$C$6,H423=Kontrakter!$B$7,Kontrakter!$C$7,H423=Kontrakter!$B$8,Kontrakter!$C$8,H423=Kontrakter!$B$9,Kontrakter!$C$9,H423=Kontrakter!$B$10,Kontrakter!$C$10,H423=Kontrakter!$B$11,Kontrakter!$C$11)</f>
        <v>Rejlers Elsikkerhet AS</v>
      </c>
      <c r="M423" s="45" cm="1">
        <f t="array" ref="M423">_xlfn.IFS(L423=Kontrakter!$C$3,Kontrakter!$D$3,L423=Kontrakter!$C$2,Kontrakter!$D$2,L423=Kontrakter!$C$4,Kontrakter!$D$4,L423=Kontrakter!$C$5,Kontrakter!$D$5,L423=Kontrakter!$C$6,Kontrakter!$D$6,L423=Kontrakter!$C$7,Kontrakter!$D$7,L423=Kontrakter!$C$8,Kontrakter!$D$8,L423=Kontrakter!$C$9,Kontrakter!$D$9,L423=Kontrakter!$C$10,Kontrakter!$D$10,L423=Kontrakter!$C$11,Kontrakter!$D$11)</f>
        <v>95823000</v>
      </c>
      <c r="N423" s="47" t="str" cm="1">
        <f t="array" ref="N423">_xlfn.IFS(L423=Kontrakter!$C$3,Kontrakter!$E$3,L423=Kontrakter!$C$2,Kontrakter!$E$2,L423=Kontrakter!$C$4,Kontrakter!$E$4,L423=Kontrakter!$C$5,Kontrakter!$E$5,L423=Kontrakter!$C$6,Kontrakter!$E$6,L423=Kontrakter!$C$7,Kontrakter!$E$7,L423=Kontrakter!$C$8,Kontrakter!$E$8,L423=Kontrakter!$C$9,Kontrakter!$E$9,L423=Kontrakter!$C$10,Kontrakter!$E$10,L423=Kontrakter!$C$11,Kontrakter!$E$11)</f>
        <v>tilsyn@elvia.no</v>
      </c>
    </row>
    <row r="424" spans="1:14" s="42" customFormat="1" x14ac:dyDescent="0.3">
      <c r="A424" s="43">
        <v>771</v>
      </c>
      <c r="B424" s="42" t="s">
        <v>10</v>
      </c>
      <c r="C424" s="42" t="s">
        <v>454</v>
      </c>
      <c r="D424" s="42" t="s">
        <v>16</v>
      </c>
      <c r="E424" s="42" t="s">
        <v>182</v>
      </c>
      <c r="F424" s="44" t="s">
        <v>1403</v>
      </c>
      <c r="G424" s="42" t="s">
        <v>10</v>
      </c>
      <c r="H424" s="45" t="s">
        <v>1363</v>
      </c>
      <c r="I424" s="46">
        <v>1</v>
      </c>
      <c r="J424" s="46" t="s">
        <v>10</v>
      </c>
      <c r="K424" s="46" t="s">
        <v>182</v>
      </c>
      <c r="L424" s="45" t="str" cm="1">
        <f t="array" ref="L424">_xlfn.IFS(H424=Kontrakter!$B$3,Kontrakter!$C$3,H424=Kontrakter!$B$2,Kontrakter!$C$2,H424=Kontrakter!$B$4,Kontrakter!$C$4,H424=Kontrakter!$B$5,Kontrakter!$C$5,H424=Kontrakter!$B$6,Kontrakter!$C$6,H424=Kontrakter!$B$7,Kontrakter!$C$7,H424=Kontrakter!$B$8,Kontrakter!$C$8,H424=Kontrakter!$B$9,Kontrakter!$C$9,H424=Kontrakter!$B$10,Kontrakter!$C$10,H424=Kontrakter!$B$11,Kontrakter!$C$11)</f>
        <v>Rejlers Elsikkerhet AS</v>
      </c>
      <c r="M424" s="45" cm="1">
        <f t="array" ref="M424">_xlfn.IFS(L424=Kontrakter!$C$3,Kontrakter!$D$3,L424=Kontrakter!$C$2,Kontrakter!$D$2,L424=Kontrakter!$C$4,Kontrakter!$D$4,L424=Kontrakter!$C$5,Kontrakter!$D$5,L424=Kontrakter!$C$6,Kontrakter!$D$6,L424=Kontrakter!$C$7,Kontrakter!$D$7,L424=Kontrakter!$C$8,Kontrakter!$D$8,L424=Kontrakter!$C$9,Kontrakter!$D$9,L424=Kontrakter!$C$10,Kontrakter!$D$10,L424=Kontrakter!$C$11,Kontrakter!$D$11)</f>
        <v>95823000</v>
      </c>
      <c r="N424" s="47" t="str" cm="1">
        <f t="array" ref="N424">_xlfn.IFS(L424=Kontrakter!$C$3,Kontrakter!$E$3,L424=Kontrakter!$C$2,Kontrakter!$E$2,L424=Kontrakter!$C$4,Kontrakter!$E$4,L424=Kontrakter!$C$5,Kontrakter!$E$5,L424=Kontrakter!$C$6,Kontrakter!$E$6,L424=Kontrakter!$C$7,Kontrakter!$E$7,L424=Kontrakter!$C$8,Kontrakter!$E$8,L424=Kontrakter!$C$9,Kontrakter!$E$9,L424=Kontrakter!$C$10,Kontrakter!$E$10,L424=Kontrakter!$C$11,Kontrakter!$E$11)</f>
        <v>tilsyn@elvia.no</v>
      </c>
    </row>
    <row r="425" spans="1:14" s="42" customFormat="1" x14ac:dyDescent="0.3">
      <c r="A425" s="43">
        <v>772</v>
      </c>
      <c r="B425" s="42" t="s">
        <v>10</v>
      </c>
      <c r="C425" s="42" t="s">
        <v>455</v>
      </c>
      <c r="D425" s="42" t="s">
        <v>16</v>
      </c>
      <c r="E425" s="42" t="s">
        <v>182</v>
      </c>
      <c r="F425" s="44" t="s">
        <v>1403</v>
      </c>
      <c r="G425" s="42" t="s">
        <v>10</v>
      </c>
      <c r="H425" s="45" t="s">
        <v>1363</v>
      </c>
      <c r="I425" s="46">
        <v>1</v>
      </c>
      <c r="J425" s="46" t="s">
        <v>10</v>
      </c>
      <c r="K425" s="46" t="s">
        <v>182</v>
      </c>
      <c r="L425" s="45" t="str" cm="1">
        <f t="array" ref="L425">_xlfn.IFS(H425=Kontrakter!$B$3,Kontrakter!$C$3,H425=Kontrakter!$B$2,Kontrakter!$C$2,H425=Kontrakter!$B$4,Kontrakter!$C$4,H425=Kontrakter!$B$5,Kontrakter!$C$5,H425=Kontrakter!$B$6,Kontrakter!$C$6,H425=Kontrakter!$B$7,Kontrakter!$C$7,H425=Kontrakter!$B$8,Kontrakter!$C$8,H425=Kontrakter!$B$9,Kontrakter!$C$9,H425=Kontrakter!$B$10,Kontrakter!$C$10,H425=Kontrakter!$B$11,Kontrakter!$C$11)</f>
        <v>Rejlers Elsikkerhet AS</v>
      </c>
      <c r="M425" s="45" cm="1">
        <f t="array" ref="M425">_xlfn.IFS(L425=Kontrakter!$C$3,Kontrakter!$D$3,L425=Kontrakter!$C$2,Kontrakter!$D$2,L425=Kontrakter!$C$4,Kontrakter!$D$4,L425=Kontrakter!$C$5,Kontrakter!$D$5,L425=Kontrakter!$C$6,Kontrakter!$D$6,L425=Kontrakter!$C$7,Kontrakter!$D$7,L425=Kontrakter!$C$8,Kontrakter!$D$8,L425=Kontrakter!$C$9,Kontrakter!$D$9,L425=Kontrakter!$C$10,Kontrakter!$D$10,L425=Kontrakter!$C$11,Kontrakter!$D$11)</f>
        <v>95823000</v>
      </c>
      <c r="N425" s="47" t="str" cm="1">
        <f t="array" ref="N425">_xlfn.IFS(L425=Kontrakter!$C$3,Kontrakter!$E$3,L425=Kontrakter!$C$2,Kontrakter!$E$2,L425=Kontrakter!$C$4,Kontrakter!$E$4,L425=Kontrakter!$C$5,Kontrakter!$E$5,L425=Kontrakter!$C$6,Kontrakter!$E$6,L425=Kontrakter!$C$7,Kontrakter!$E$7,L425=Kontrakter!$C$8,Kontrakter!$E$8,L425=Kontrakter!$C$9,Kontrakter!$E$9,L425=Kontrakter!$C$10,Kontrakter!$E$10,L425=Kontrakter!$C$11,Kontrakter!$E$11)</f>
        <v>tilsyn@elvia.no</v>
      </c>
    </row>
    <row r="426" spans="1:14" s="42" customFormat="1" x14ac:dyDescent="0.3">
      <c r="A426" s="43">
        <v>773</v>
      </c>
      <c r="B426" s="42" t="s">
        <v>10</v>
      </c>
      <c r="C426" s="42" t="s">
        <v>456</v>
      </c>
      <c r="D426" s="42" t="s">
        <v>16</v>
      </c>
      <c r="E426" s="42" t="s">
        <v>182</v>
      </c>
      <c r="F426" s="44" t="s">
        <v>1403</v>
      </c>
      <c r="G426" s="42" t="s">
        <v>10</v>
      </c>
      <c r="H426" s="45" t="s">
        <v>1363</v>
      </c>
      <c r="I426" s="46">
        <v>1</v>
      </c>
      <c r="J426" s="46" t="s">
        <v>10</v>
      </c>
      <c r="K426" s="46" t="s">
        <v>182</v>
      </c>
      <c r="L426" s="45" t="str" cm="1">
        <f t="array" ref="L426">_xlfn.IFS(H426=Kontrakter!$B$3,Kontrakter!$C$3,H426=Kontrakter!$B$2,Kontrakter!$C$2,H426=Kontrakter!$B$4,Kontrakter!$C$4,H426=Kontrakter!$B$5,Kontrakter!$C$5,H426=Kontrakter!$B$6,Kontrakter!$C$6,H426=Kontrakter!$B$7,Kontrakter!$C$7,H426=Kontrakter!$B$8,Kontrakter!$C$8,H426=Kontrakter!$B$9,Kontrakter!$C$9,H426=Kontrakter!$B$10,Kontrakter!$C$10,H426=Kontrakter!$B$11,Kontrakter!$C$11)</f>
        <v>Rejlers Elsikkerhet AS</v>
      </c>
      <c r="M426" s="45" cm="1">
        <f t="array" ref="M426">_xlfn.IFS(L426=Kontrakter!$C$3,Kontrakter!$D$3,L426=Kontrakter!$C$2,Kontrakter!$D$2,L426=Kontrakter!$C$4,Kontrakter!$D$4,L426=Kontrakter!$C$5,Kontrakter!$D$5,L426=Kontrakter!$C$6,Kontrakter!$D$6,L426=Kontrakter!$C$7,Kontrakter!$D$7,L426=Kontrakter!$C$8,Kontrakter!$D$8,L426=Kontrakter!$C$9,Kontrakter!$D$9,L426=Kontrakter!$C$10,Kontrakter!$D$10,L426=Kontrakter!$C$11,Kontrakter!$D$11)</f>
        <v>95823000</v>
      </c>
      <c r="N426" s="47" t="str" cm="1">
        <f t="array" ref="N426">_xlfn.IFS(L426=Kontrakter!$C$3,Kontrakter!$E$3,L426=Kontrakter!$C$2,Kontrakter!$E$2,L426=Kontrakter!$C$4,Kontrakter!$E$4,L426=Kontrakter!$C$5,Kontrakter!$E$5,L426=Kontrakter!$C$6,Kontrakter!$E$6,L426=Kontrakter!$C$7,Kontrakter!$E$7,L426=Kontrakter!$C$8,Kontrakter!$E$8,L426=Kontrakter!$C$9,Kontrakter!$E$9,L426=Kontrakter!$C$10,Kontrakter!$E$10,L426=Kontrakter!$C$11,Kontrakter!$E$11)</f>
        <v>tilsyn@elvia.no</v>
      </c>
    </row>
    <row r="427" spans="1:14" s="42" customFormat="1" x14ac:dyDescent="0.3">
      <c r="A427" s="43">
        <v>774</v>
      </c>
      <c r="B427" s="42" t="s">
        <v>10</v>
      </c>
      <c r="C427" s="42" t="s">
        <v>457</v>
      </c>
      <c r="D427" s="42" t="s">
        <v>16</v>
      </c>
      <c r="E427" s="42" t="s">
        <v>182</v>
      </c>
      <c r="F427" s="44" t="s">
        <v>1403</v>
      </c>
      <c r="G427" s="42" t="s">
        <v>10</v>
      </c>
      <c r="H427" s="45" t="s">
        <v>1363</v>
      </c>
      <c r="I427" s="46">
        <v>1</v>
      </c>
      <c r="J427" s="46" t="s">
        <v>10</v>
      </c>
      <c r="K427" s="46" t="s">
        <v>182</v>
      </c>
      <c r="L427" s="45" t="str" cm="1">
        <f t="array" ref="L427">_xlfn.IFS(H427=Kontrakter!$B$3,Kontrakter!$C$3,H427=Kontrakter!$B$2,Kontrakter!$C$2,H427=Kontrakter!$B$4,Kontrakter!$C$4,H427=Kontrakter!$B$5,Kontrakter!$C$5,H427=Kontrakter!$B$6,Kontrakter!$C$6,H427=Kontrakter!$B$7,Kontrakter!$C$7,H427=Kontrakter!$B$8,Kontrakter!$C$8,H427=Kontrakter!$B$9,Kontrakter!$C$9,H427=Kontrakter!$B$10,Kontrakter!$C$10,H427=Kontrakter!$B$11,Kontrakter!$C$11)</f>
        <v>Rejlers Elsikkerhet AS</v>
      </c>
      <c r="M427" s="45" cm="1">
        <f t="array" ref="M427">_xlfn.IFS(L427=Kontrakter!$C$3,Kontrakter!$D$3,L427=Kontrakter!$C$2,Kontrakter!$D$2,L427=Kontrakter!$C$4,Kontrakter!$D$4,L427=Kontrakter!$C$5,Kontrakter!$D$5,L427=Kontrakter!$C$6,Kontrakter!$D$6,L427=Kontrakter!$C$7,Kontrakter!$D$7,L427=Kontrakter!$C$8,Kontrakter!$D$8,L427=Kontrakter!$C$9,Kontrakter!$D$9,L427=Kontrakter!$C$10,Kontrakter!$D$10,L427=Kontrakter!$C$11,Kontrakter!$D$11)</f>
        <v>95823000</v>
      </c>
      <c r="N427" s="47" t="str" cm="1">
        <f t="array" ref="N427">_xlfn.IFS(L427=Kontrakter!$C$3,Kontrakter!$E$3,L427=Kontrakter!$C$2,Kontrakter!$E$2,L427=Kontrakter!$C$4,Kontrakter!$E$4,L427=Kontrakter!$C$5,Kontrakter!$E$5,L427=Kontrakter!$C$6,Kontrakter!$E$6,L427=Kontrakter!$C$7,Kontrakter!$E$7,L427=Kontrakter!$C$8,Kontrakter!$E$8,L427=Kontrakter!$C$9,Kontrakter!$E$9,L427=Kontrakter!$C$10,Kontrakter!$E$10,L427=Kontrakter!$C$11,Kontrakter!$E$11)</f>
        <v>tilsyn@elvia.no</v>
      </c>
    </row>
    <row r="428" spans="1:14" s="42" customFormat="1" x14ac:dyDescent="0.3">
      <c r="A428" s="43">
        <v>775</v>
      </c>
      <c r="B428" s="42" t="s">
        <v>10</v>
      </c>
      <c r="C428" s="42" t="s">
        <v>458</v>
      </c>
      <c r="D428" s="42" t="s">
        <v>16</v>
      </c>
      <c r="E428" s="42" t="s">
        <v>182</v>
      </c>
      <c r="F428" s="44" t="s">
        <v>1403</v>
      </c>
      <c r="G428" s="42" t="s">
        <v>10</v>
      </c>
      <c r="H428" s="45" t="s">
        <v>1363</v>
      </c>
      <c r="I428" s="46">
        <v>1</v>
      </c>
      <c r="J428" s="46" t="s">
        <v>10</v>
      </c>
      <c r="K428" s="46" t="s">
        <v>182</v>
      </c>
      <c r="L428" s="45" t="str" cm="1">
        <f t="array" ref="L428">_xlfn.IFS(H428=Kontrakter!$B$3,Kontrakter!$C$3,H428=Kontrakter!$B$2,Kontrakter!$C$2,H428=Kontrakter!$B$4,Kontrakter!$C$4,H428=Kontrakter!$B$5,Kontrakter!$C$5,H428=Kontrakter!$B$6,Kontrakter!$C$6,H428=Kontrakter!$B$7,Kontrakter!$C$7,H428=Kontrakter!$B$8,Kontrakter!$C$8,H428=Kontrakter!$B$9,Kontrakter!$C$9,H428=Kontrakter!$B$10,Kontrakter!$C$10,H428=Kontrakter!$B$11,Kontrakter!$C$11)</f>
        <v>Rejlers Elsikkerhet AS</v>
      </c>
      <c r="M428" s="45" cm="1">
        <f t="array" ref="M428">_xlfn.IFS(L428=Kontrakter!$C$3,Kontrakter!$D$3,L428=Kontrakter!$C$2,Kontrakter!$D$2,L428=Kontrakter!$C$4,Kontrakter!$D$4,L428=Kontrakter!$C$5,Kontrakter!$D$5,L428=Kontrakter!$C$6,Kontrakter!$D$6,L428=Kontrakter!$C$7,Kontrakter!$D$7,L428=Kontrakter!$C$8,Kontrakter!$D$8,L428=Kontrakter!$C$9,Kontrakter!$D$9,L428=Kontrakter!$C$10,Kontrakter!$D$10,L428=Kontrakter!$C$11,Kontrakter!$D$11)</f>
        <v>95823000</v>
      </c>
      <c r="N428" s="47" t="str" cm="1">
        <f t="array" ref="N428">_xlfn.IFS(L428=Kontrakter!$C$3,Kontrakter!$E$3,L428=Kontrakter!$C$2,Kontrakter!$E$2,L428=Kontrakter!$C$4,Kontrakter!$E$4,L428=Kontrakter!$C$5,Kontrakter!$E$5,L428=Kontrakter!$C$6,Kontrakter!$E$6,L428=Kontrakter!$C$7,Kontrakter!$E$7,L428=Kontrakter!$C$8,Kontrakter!$E$8,L428=Kontrakter!$C$9,Kontrakter!$E$9,L428=Kontrakter!$C$10,Kontrakter!$E$10,L428=Kontrakter!$C$11,Kontrakter!$E$11)</f>
        <v>tilsyn@elvia.no</v>
      </c>
    </row>
    <row r="429" spans="1:14" s="42" customFormat="1" x14ac:dyDescent="0.3">
      <c r="A429" s="43">
        <v>776</v>
      </c>
      <c r="B429" s="42" t="s">
        <v>10</v>
      </c>
      <c r="C429" s="42" t="s">
        <v>459</v>
      </c>
      <c r="D429" s="42" t="s">
        <v>16</v>
      </c>
      <c r="E429" s="42" t="s">
        <v>182</v>
      </c>
      <c r="F429" s="44" t="s">
        <v>1403</v>
      </c>
      <c r="G429" s="42" t="s">
        <v>10</v>
      </c>
      <c r="H429" s="45" t="s">
        <v>1363</v>
      </c>
      <c r="I429" s="46">
        <v>1</v>
      </c>
      <c r="J429" s="46" t="s">
        <v>10</v>
      </c>
      <c r="K429" s="46" t="s">
        <v>182</v>
      </c>
      <c r="L429" s="45" t="str" cm="1">
        <f t="array" ref="L429">_xlfn.IFS(H429=Kontrakter!$B$3,Kontrakter!$C$3,H429=Kontrakter!$B$2,Kontrakter!$C$2,H429=Kontrakter!$B$4,Kontrakter!$C$4,H429=Kontrakter!$B$5,Kontrakter!$C$5,H429=Kontrakter!$B$6,Kontrakter!$C$6,H429=Kontrakter!$B$7,Kontrakter!$C$7,H429=Kontrakter!$B$8,Kontrakter!$C$8,H429=Kontrakter!$B$9,Kontrakter!$C$9,H429=Kontrakter!$B$10,Kontrakter!$C$10,H429=Kontrakter!$B$11,Kontrakter!$C$11)</f>
        <v>Rejlers Elsikkerhet AS</v>
      </c>
      <c r="M429" s="45" cm="1">
        <f t="array" ref="M429">_xlfn.IFS(L429=Kontrakter!$C$3,Kontrakter!$D$3,L429=Kontrakter!$C$2,Kontrakter!$D$2,L429=Kontrakter!$C$4,Kontrakter!$D$4,L429=Kontrakter!$C$5,Kontrakter!$D$5,L429=Kontrakter!$C$6,Kontrakter!$D$6,L429=Kontrakter!$C$7,Kontrakter!$D$7,L429=Kontrakter!$C$8,Kontrakter!$D$8,L429=Kontrakter!$C$9,Kontrakter!$D$9,L429=Kontrakter!$C$10,Kontrakter!$D$10,L429=Kontrakter!$C$11,Kontrakter!$D$11)</f>
        <v>95823000</v>
      </c>
      <c r="N429" s="47" t="str" cm="1">
        <f t="array" ref="N429">_xlfn.IFS(L429=Kontrakter!$C$3,Kontrakter!$E$3,L429=Kontrakter!$C$2,Kontrakter!$E$2,L429=Kontrakter!$C$4,Kontrakter!$E$4,L429=Kontrakter!$C$5,Kontrakter!$E$5,L429=Kontrakter!$C$6,Kontrakter!$E$6,L429=Kontrakter!$C$7,Kontrakter!$E$7,L429=Kontrakter!$C$8,Kontrakter!$E$8,L429=Kontrakter!$C$9,Kontrakter!$E$9,L429=Kontrakter!$C$10,Kontrakter!$E$10,L429=Kontrakter!$C$11,Kontrakter!$E$11)</f>
        <v>tilsyn@elvia.no</v>
      </c>
    </row>
    <row r="430" spans="1:14" s="42" customFormat="1" x14ac:dyDescent="0.3">
      <c r="A430" s="43">
        <v>777</v>
      </c>
      <c r="B430" s="42" t="s">
        <v>10</v>
      </c>
      <c r="C430" s="42" t="s">
        <v>460</v>
      </c>
      <c r="D430" s="42" t="s">
        <v>16</v>
      </c>
      <c r="E430" s="42" t="s">
        <v>182</v>
      </c>
      <c r="F430" s="44" t="s">
        <v>1403</v>
      </c>
      <c r="G430" s="42" t="s">
        <v>10</v>
      </c>
      <c r="H430" s="45" t="s">
        <v>1363</v>
      </c>
      <c r="I430" s="46">
        <v>1</v>
      </c>
      <c r="J430" s="46" t="s">
        <v>10</v>
      </c>
      <c r="K430" s="46" t="s">
        <v>182</v>
      </c>
      <c r="L430" s="45" t="str" cm="1">
        <f t="array" ref="L430">_xlfn.IFS(H430=Kontrakter!$B$3,Kontrakter!$C$3,H430=Kontrakter!$B$2,Kontrakter!$C$2,H430=Kontrakter!$B$4,Kontrakter!$C$4,H430=Kontrakter!$B$5,Kontrakter!$C$5,H430=Kontrakter!$B$6,Kontrakter!$C$6,H430=Kontrakter!$B$7,Kontrakter!$C$7,H430=Kontrakter!$B$8,Kontrakter!$C$8,H430=Kontrakter!$B$9,Kontrakter!$C$9,H430=Kontrakter!$B$10,Kontrakter!$C$10,H430=Kontrakter!$B$11,Kontrakter!$C$11)</f>
        <v>Rejlers Elsikkerhet AS</v>
      </c>
      <c r="M430" s="45" cm="1">
        <f t="array" ref="M430">_xlfn.IFS(L430=Kontrakter!$C$3,Kontrakter!$D$3,L430=Kontrakter!$C$2,Kontrakter!$D$2,L430=Kontrakter!$C$4,Kontrakter!$D$4,L430=Kontrakter!$C$5,Kontrakter!$D$5,L430=Kontrakter!$C$6,Kontrakter!$D$6,L430=Kontrakter!$C$7,Kontrakter!$D$7,L430=Kontrakter!$C$8,Kontrakter!$D$8,L430=Kontrakter!$C$9,Kontrakter!$D$9,L430=Kontrakter!$C$10,Kontrakter!$D$10,L430=Kontrakter!$C$11,Kontrakter!$D$11)</f>
        <v>95823000</v>
      </c>
      <c r="N430" s="47" t="str" cm="1">
        <f t="array" ref="N430">_xlfn.IFS(L430=Kontrakter!$C$3,Kontrakter!$E$3,L430=Kontrakter!$C$2,Kontrakter!$E$2,L430=Kontrakter!$C$4,Kontrakter!$E$4,L430=Kontrakter!$C$5,Kontrakter!$E$5,L430=Kontrakter!$C$6,Kontrakter!$E$6,L430=Kontrakter!$C$7,Kontrakter!$E$7,L430=Kontrakter!$C$8,Kontrakter!$E$8,L430=Kontrakter!$C$9,Kontrakter!$E$9,L430=Kontrakter!$C$10,Kontrakter!$E$10,L430=Kontrakter!$C$11,Kontrakter!$E$11)</f>
        <v>tilsyn@elvia.no</v>
      </c>
    </row>
    <row r="431" spans="1:14" s="42" customFormat="1" x14ac:dyDescent="0.3">
      <c r="A431" s="43">
        <v>778</v>
      </c>
      <c r="B431" s="42" t="s">
        <v>10</v>
      </c>
      <c r="C431" s="42" t="s">
        <v>461</v>
      </c>
      <c r="D431" s="42" t="s">
        <v>16</v>
      </c>
      <c r="E431" s="42" t="s">
        <v>182</v>
      </c>
      <c r="F431" s="44" t="s">
        <v>1403</v>
      </c>
      <c r="G431" s="42" t="s">
        <v>10</v>
      </c>
      <c r="H431" s="45" t="s">
        <v>1363</v>
      </c>
      <c r="I431" s="46">
        <v>1</v>
      </c>
      <c r="J431" s="46" t="s">
        <v>10</v>
      </c>
      <c r="K431" s="46" t="s">
        <v>182</v>
      </c>
      <c r="L431" s="45" t="str" cm="1">
        <f t="array" ref="L431">_xlfn.IFS(H431=Kontrakter!$B$3,Kontrakter!$C$3,H431=Kontrakter!$B$2,Kontrakter!$C$2,H431=Kontrakter!$B$4,Kontrakter!$C$4,H431=Kontrakter!$B$5,Kontrakter!$C$5,H431=Kontrakter!$B$6,Kontrakter!$C$6,H431=Kontrakter!$B$7,Kontrakter!$C$7,H431=Kontrakter!$B$8,Kontrakter!$C$8,H431=Kontrakter!$B$9,Kontrakter!$C$9,H431=Kontrakter!$B$10,Kontrakter!$C$10,H431=Kontrakter!$B$11,Kontrakter!$C$11)</f>
        <v>Rejlers Elsikkerhet AS</v>
      </c>
      <c r="M431" s="45" cm="1">
        <f t="array" ref="M431">_xlfn.IFS(L431=Kontrakter!$C$3,Kontrakter!$D$3,L431=Kontrakter!$C$2,Kontrakter!$D$2,L431=Kontrakter!$C$4,Kontrakter!$D$4,L431=Kontrakter!$C$5,Kontrakter!$D$5,L431=Kontrakter!$C$6,Kontrakter!$D$6,L431=Kontrakter!$C$7,Kontrakter!$D$7,L431=Kontrakter!$C$8,Kontrakter!$D$8,L431=Kontrakter!$C$9,Kontrakter!$D$9,L431=Kontrakter!$C$10,Kontrakter!$D$10,L431=Kontrakter!$C$11,Kontrakter!$D$11)</f>
        <v>95823000</v>
      </c>
      <c r="N431" s="47" t="str" cm="1">
        <f t="array" ref="N431">_xlfn.IFS(L431=Kontrakter!$C$3,Kontrakter!$E$3,L431=Kontrakter!$C$2,Kontrakter!$E$2,L431=Kontrakter!$C$4,Kontrakter!$E$4,L431=Kontrakter!$C$5,Kontrakter!$E$5,L431=Kontrakter!$C$6,Kontrakter!$E$6,L431=Kontrakter!$C$7,Kontrakter!$E$7,L431=Kontrakter!$C$8,Kontrakter!$E$8,L431=Kontrakter!$C$9,Kontrakter!$E$9,L431=Kontrakter!$C$10,Kontrakter!$E$10,L431=Kontrakter!$C$11,Kontrakter!$E$11)</f>
        <v>tilsyn@elvia.no</v>
      </c>
    </row>
    <row r="432" spans="1:14" s="42" customFormat="1" x14ac:dyDescent="0.3">
      <c r="A432" s="43">
        <v>779</v>
      </c>
      <c r="B432" s="42" t="s">
        <v>10</v>
      </c>
      <c r="C432" s="42" t="s">
        <v>462</v>
      </c>
      <c r="D432" s="42" t="s">
        <v>16</v>
      </c>
      <c r="E432" s="42" t="s">
        <v>182</v>
      </c>
      <c r="F432" s="44" t="s">
        <v>1403</v>
      </c>
      <c r="G432" s="42" t="s">
        <v>10</v>
      </c>
      <c r="H432" s="45" t="s">
        <v>1363</v>
      </c>
      <c r="I432" s="46">
        <v>1</v>
      </c>
      <c r="J432" s="46" t="s">
        <v>10</v>
      </c>
      <c r="K432" s="46" t="s">
        <v>182</v>
      </c>
      <c r="L432" s="45" t="str" cm="1">
        <f t="array" ref="L432">_xlfn.IFS(H432=Kontrakter!$B$3,Kontrakter!$C$3,H432=Kontrakter!$B$2,Kontrakter!$C$2,H432=Kontrakter!$B$4,Kontrakter!$C$4,H432=Kontrakter!$B$5,Kontrakter!$C$5,H432=Kontrakter!$B$6,Kontrakter!$C$6,H432=Kontrakter!$B$7,Kontrakter!$C$7,H432=Kontrakter!$B$8,Kontrakter!$C$8,H432=Kontrakter!$B$9,Kontrakter!$C$9,H432=Kontrakter!$B$10,Kontrakter!$C$10,H432=Kontrakter!$B$11,Kontrakter!$C$11)</f>
        <v>Rejlers Elsikkerhet AS</v>
      </c>
      <c r="M432" s="45" cm="1">
        <f t="array" ref="M432">_xlfn.IFS(L432=Kontrakter!$C$3,Kontrakter!$D$3,L432=Kontrakter!$C$2,Kontrakter!$D$2,L432=Kontrakter!$C$4,Kontrakter!$D$4,L432=Kontrakter!$C$5,Kontrakter!$D$5,L432=Kontrakter!$C$6,Kontrakter!$D$6,L432=Kontrakter!$C$7,Kontrakter!$D$7,L432=Kontrakter!$C$8,Kontrakter!$D$8,L432=Kontrakter!$C$9,Kontrakter!$D$9,L432=Kontrakter!$C$10,Kontrakter!$D$10,L432=Kontrakter!$C$11,Kontrakter!$D$11)</f>
        <v>95823000</v>
      </c>
      <c r="N432" s="47" t="str" cm="1">
        <f t="array" ref="N432">_xlfn.IFS(L432=Kontrakter!$C$3,Kontrakter!$E$3,L432=Kontrakter!$C$2,Kontrakter!$E$2,L432=Kontrakter!$C$4,Kontrakter!$E$4,L432=Kontrakter!$C$5,Kontrakter!$E$5,L432=Kontrakter!$C$6,Kontrakter!$E$6,L432=Kontrakter!$C$7,Kontrakter!$E$7,L432=Kontrakter!$C$8,Kontrakter!$E$8,L432=Kontrakter!$C$9,Kontrakter!$E$9,L432=Kontrakter!$C$10,Kontrakter!$E$10,L432=Kontrakter!$C$11,Kontrakter!$E$11)</f>
        <v>tilsyn@elvia.no</v>
      </c>
    </row>
    <row r="433" spans="1:14" s="42" customFormat="1" x14ac:dyDescent="0.3">
      <c r="A433" s="43">
        <v>781</v>
      </c>
      <c r="B433" s="42" t="s">
        <v>10</v>
      </c>
      <c r="C433" s="42" t="s">
        <v>463</v>
      </c>
      <c r="D433" s="42" t="s">
        <v>16</v>
      </c>
      <c r="E433" s="42" t="s">
        <v>182</v>
      </c>
      <c r="F433" s="44" t="s">
        <v>1403</v>
      </c>
      <c r="G433" s="42" t="s">
        <v>10</v>
      </c>
      <c r="H433" s="45" t="s">
        <v>1363</v>
      </c>
      <c r="I433" s="46">
        <v>1</v>
      </c>
      <c r="J433" s="46" t="s">
        <v>10</v>
      </c>
      <c r="K433" s="46" t="s">
        <v>182</v>
      </c>
      <c r="L433" s="45" t="str" cm="1">
        <f t="array" ref="L433">_xlfn.IFS(H433=Kontrakter!$B$3,Kontrakter!$C$3,H433=Kontrakter!$B$2,Kontrakter!$C$2,H433=Kontrakter!$B$4,Kontrakter!$C$4,H433=Kontrakter!$B$5,Kontrakter!$C$5,H433=Kontrakter!$B$6,Kontrakter!$C$6,H433=Kontrakter!$B$7,Kontrakter!$C$7,H433=Kontrakter!$B$8,Kontrakter!$C$8,H433=Kontrakter!$B$9,Kontrakter!$C$9,H433=Kontrakter!$B$10,Kontrakter!$C$10,H433=Kontrakter!$B$11,Kontrakter!$C$11)</f>
        <v>Rejlers Elsikkerhet AS</v>
      </c>
      <c r="M433" s="45" cm="1">
        <f t="array" ref="M433">_xlfn.IFS(L433=Kontrakter!$C$3,Kontrakter!$D$3,L433=Kontrakter!$C$2,Kontrakter!$D$2,L433=Kontrakter!$C$4,Kontrakter!$D$4,L433=Kontrakter!$C$5,Kontrakter!$D$5,L433=Kontrakter!$C$6,Kontrakter!$D$6,L433=Kontrakter!$C$7,Kontrakter!$D$7,L433=Kontrakter!$C$8,Kontrakter!$D$8,L433=Kontrakter!$C$9,Kontrakter!$D$9,L433=Kontrakter!$C$10,Kontrakter!$D$10,L433=Kontrakter!$C$11,Kontrakter!$D$11)</f>
        <v>95823000</v>
      </c>
      <c r="N433" s="47" t="str" cm="1">
        <f t="array" ref="N433">_xlfn.IFS(L433=Kontrakter!$C$3,Kontrakter!$E$3,L433=Kontrakter!$C$2,Kontrakter!$E$2,L433=Kontrakter!$C$4,Kontrakter!$E$4,L433=Kontrakter!$C$5,Kontrakter!$E$5,L433=Kontrakter!$C$6,Kontrakter!$E$6,L433=Kontrakter!$C$7,Kontrakter!$E$7,L433=Kontrakter!$C$8,Kontrakter!$E$8,L433=Kontrakter!$C$9,Kontrakter!$E$9,L433=Kontrakter!$C$10,Kontrakter!$E$10,L433=Kontrakter!$C$11,Kontrakter!$E$11)</f>
        <v>tilsyn@elvia.no</v>
      </c>
    </row>
    <row r="434" spans="1:14" s="42" customFormat="1" x14ac:dyDescent="0.3">
      <c r="A434" s="43">
        <v>782</v>
      </c>
      <c r="B434" s="42" t="s">
        <v>10</v>
      </c>
      <c r="C434" s="42" t="s">
        <v>464</v>
      </c>
      <c r="D434" s="42" t="s">
        <v>16</v>
      </c>
      <c r="E434" s="42" t="s">
        <v>182</v>
      </c>
      <c r="F434" s="44" t="s">
        <v>1403</v>
      </c>
      <c r="G434" s="42" t="s">
        <v>10</v>
      </c>
      <c r="H434" s="45" t="s">
        <v>1363</v>
      </c>
      <c r="I434" s="46">
        <v>1</v>
      </c>
      <c r="J434" s="46" t="s">
        <v>10</v>
      </c>
      <c r="K434" s="46" t="s">
        <v>182</v>
      </c>
      <c r="L434" s="45" t="str" cm="1">
        <f t="array" ref="L434">_xlfn.IFS(H434=Kontrakter!$B$3,Kontrakter!$C$3,H434=Kontrakter!$B$2,Kontrakter!$C$2,H434=Kontrakter!$B$4,Kontrakter!$C$4,H434=Kontrakter!$B$5,Kontrakter!$C$5,H434=Kontrakter!$B$6,Kontrakter!$C$6,H434=Kontrakter!$B$7,Kontrakter!$C$7,H434=Kontrakter!$B$8,Kontrakter!$C$8,H434=Kontrakter!$B$9,Kontrakter!$C$9,H434=Kontrakter!$B$10,Kontrakter!$C$10,H434=Kontrakter!$B$11,Kontrakter!$C$11)</f>
        <v>Rejlers Elsikkerhet AS</v>
      </c>
      <c r="M434" s="45" cm="1">
        <f t="array" ref="M434">_xlfn.IFS(L434=Kontrakter!$C$3,Kontrakter!$D$3,L434=Kontrakter!$C$2,Kontrakter!$D$2,L434=Kontrakter!$C$4,Kontrakter!$D$4,L434=Kontrakter!$C$5,Kontrakter!$D$5,L434=Kontrakter!$C$6,Kontrakter!$D$6,L434=Kontrakter!$C$7,Kontrakter!$D$7,L434=Kontrakter!$C$8,Kontrakter!$D$8,L434=Kontrakter!$C$9,Kontrakter!$D$9,L434=Kontrakter!$C$10,Kontrakter!$D$10,L434=Kontrakter!$C$11,Kontrakter!$D$11)</f>
        <v>95823000</v>
      </c>
      <c r="N434" s="47" t="str" cm="1">
        <f t="array" ref="N434">_xlfn.IFS(L434=Kontrakter!$C$3,Kontrakter!$E$3,L434=Kontrakter!$C$2,Kontrakter!$E$2,L434=Kontrakter!$C$4,Kontrakter!$E$4,L434=Kontrakter!$C$5,Kontrakter!$E$5,L434=Kontrakter!$C$6,Kontrakter!$E$6,L434=Kontrakter!$C$7,Kontrakter!$E$7,L434=Kontrakter!$C$8,Kontrakter!$E$8,L434=Kontrakter!$C$9,Kontrakter!$E$9,L434=Kontrakter!$C$10,Kontrakter!$E$10,L434=Kontrakter!$C$11,Kontrakter!$E$11)</f>
        <v>tilsyn@elvia.no</v>
      </c>
    </row>
    <row r="435" spans="1:14" s="42" customFormat="1" x14ac:dyDescent="0.3">
      <c r="A435" s="43">
        <v>783</v>
      </c>
      <c r="B435" s="42" t="s">
        <v>10</v>
      </c>
      <c r="C435" s="42" t="s">
        <v>465</v>
      </c>
      <c r="D435" s="42" t="s">
        <v>16</v>
      </c>
      <c r="E435" s="42" t="s">
        <v>182</v>
      </c>
      <c r="F435" s="44" t="s">
        <v>1403</v>
      </c>
      <c r="G435" s="42" t="s">
        <v>10</v>
      </c>
      <c r="H435" s="45" t="s">
        <v>1363</v>
      </c>
      <c r="I435" s="46">
        <v>1</v>
      </c>
      <c r="J435" s="46" t="s">
        <v>10</v>
      </c>
      <c r="K435" s="46" t="s">
        <v>182</v>
      </c>
      <c r="L435" s="45" t="str" cm="1">
        <f t="array" ref="L435">_xlfn.IFS(H435=Kontrakter!$B$3,Kontrakter!$C$3,H435=Kontrakter!$B$2,Kontrakter!$C$2,H435=Kontrakter!$B$4,Kontrakter!$C$4,H435=Kontrakter!$B$5,Kontrakter!$C$5,H435=Kontrakter!$B$6,Kontrakter!$C$6,H435=Kontrakter!$B$7,Kontrakter!$C$7,H435=Kontrakter!$B$8,Kontrakter!$C$8,H435=Kontrakter!$B$9,Kontrakter!$C$9,H435=Kontrakter!$B$10,Kontrakter!$C$10,H435=Kontrakter!$B$11,Kontrakter!$C$11)</f>
        <v>Rejlers Elsikkerhet AS</v>
      </c>
      <c r="M435" s="45" cm="1">
        <f t="array" ref="M435">_xlfn.IFS(L435=Kontrakter!$C$3,Kontrakter!$D$3,L435=Kontrakter!$C$2,Kontrakter!$D$2,L435=Kontrakter!$C$4,Kontrakter!$D$4,L435=Kontrakter!$C$5,Kontrakter!$D$5,L435=Kontrakter!$C$6,Kontrakter!$D$6,L435=Kontrakter!$C$7,Kontrakter!$D$7,L435=Kontrakter!$C$8,Kontrakter!$D$8,L435=Kontrakter!$C$9,Kontrakter!$D$9,L435=Kontrakter!$C$10,Kontrakter!$D$10,L435=Kontrakter!$C$11,Kontrakter!$D$11)</f>
        <v>95823000</v>
      </c>
      <c r="N435" s="47" t="str" cm="1">
        <f t="array" ref="N435">_xlfn.IFS(L435=Kontrakter!$C$3,Kontrakter!$E$3,L435=Kontrakter!$C$2,Kontrakter!$E$2,L435=Kontrakter!$C$4,Kontrakter!$E$4,L435=Kontrakter!$C$5,Kontrakter!$E$5,L435=Kontrakter!$C$6,Kontrakter!$E$6,L435=Kontrakter!$C$7,Kontrakter!$E$7,L435=Kontrakter!$C$8,Kontrakter!$E$8,L435=Kontrakter!$C$9,Kontrakter!$E$9,L435=Kontrakter!$C$10,Kontrakter!$E$10,L435=Kontrakter!$C$11,Kontrakter!$E$11)</f>
        <v>tilsyn@elvia.no</v>
      </c>
    </row>
    <row r="436" spans="1:14" s="42" customFormat="1" x14ac:dyDescent="0.3">
      <c r="A436" s="43">
        <v>784</v>
      </c>
      <c r="B436" s="42" t="s">
        <v>10</v>
      </c>
      <c r="C436" s="42" t="s">
        <v>466</v>
      </c>
      <c r="D436" s="42" t="s">
        <v>16</v>
      </c>
      <c r="E436" s="42" t="s">
        <v>182</v>
      </c>
      <c r="F436" s="44" t="s">
        <v>1403</v>
      </c>
      <c r="G436" s="42" t="s">
        <v>10</v>
      </c>
      <c r="H436" s="45" t="s">
        <v>1363</v>
      </c>
      <c r="I436" s="46">
        <v>1</v>
      </c>
      <c r="J436" s="46" t="s">
        <v>10</v>
      </c>
      <c r="K436" s="46" t="s">
        <v>182</v>
      </c>
      <c r="L436" s="45" t="str" cm="1">
        <f t="array" ref="L436">_xlfn.IFS(H436=Kontrakter!$B$3,Kontrakter!$C$3,H436=Kontrakter!$B$2,Kontrakter!$C$2,H436=Kontrakter!$B$4,Kontrakter!$C$4,H436=Kontrakter!$B$5,Kontrakter!$C$5,H436=Kontrakter!$B$6,Kontrakter!$C$6,H436=Kontrakter!$B$7,Kontrakter!$C$7,H436=Kontrakter!$B$8,Kontrakter!$C$8,H436=Kontrakter!$B$9,Kontrakter!$C$9,H436=Kontrakter!$B$10,Kontrakter!$C$10,H436=Kontrakter!$B$11,Kontrakter!$C$11)</f>
        <v>Rejlers Elsikkerhet AS</v>
      </c>
      <c r="M436" s="45" cm="1">
        <f t="array" ref="M436">_xlfn.IFS(L436=Kontrakter!$C$3,Kontrakter!$D$3,L436=Kontrakter!$C$2,Kontrakter!$D$2,L436=Kontrakter!$C$4,Kontrakter!$D$4,L436=Kontrakter!$C$5,Kontrakter!$D$5,L436=Kontrakter!$C$6,Kontrakter!$D$6,L436=Kontrakter!$C$7,Kontrakter!$D$7,L436=Kontrakter!$C$8,Kontrakter!$D$8,L436=Kontrakter!$C$9,Kontrakter!$D$9,L436=Kontrakter!$C$10,Kontrakter!$D$10,L436=Kontrakter!$C$11,Kontrakter!$D$11)</f>
        <v>95823000</v>
      </c>
      <c r="N436" s="47" t="str" cm="1">
        <f t="array" ref="N436">_xlfn.IFS(L436=Kontrakter!$C$3,Kontrakter!$E$3,L436=Kontrakter!$C$2,Kontrakter!$E$2,L436=Kontrakter!$C$4,Kontrakter!$E$4,L436=Kontrakter!$C$5,Kontrakter!$E$5,L436=Kontrakter!$C$6,Kontrakter!$E$6,L436=Kontrakter!$C$7,Kontrakter!$E$7,L436=Kontrakter!$C$8,Kontrakter!$E$8,L436=Kontrakter!$C$9,Kontrakter!$E$9,L436=Kontrakter!$C$10,Kontrakter!$E$10,L436=Kontrakter!$C$11,Kontrakter!$E$11)</f>
        <v>tilsyn@elvia.no</v>
      </c>
    </row>
    <row r="437" spans="1:14" s="42" customFormat="1" x14ac:dyDescent="0.3">
      <c r="A437" s="43">
        <v>785</v>
      </c>
      <c r="B437" s="42" t="s">
        <v>10</v>
      </c>
      <c r="C437" s="42" t="s">
        <v>467</v>
      </c>
      <c r="D437" s="42" t="s">
        <v>16</v>
      </c>
      <c r="E437" s="42" t="s">
        <v>182</v>
      </c>
      <c r="F437" s="44" t="s">
        <v>1403</v>
      </c>
      <c r="G437" s="42" t="s">
        <v>10</v>
      </c>
      <c r="H437" s="45" t="s">
        <v>1363</v>
      </c>
      <c r="I437" s="46">
        <v>1</v>
      </c>
      <c r="J437" s="46" t="s">
        <v>10</v>
      </c>
      <c r="K437" s="46" t="s">
        <v>182</v>
      </c>
      <c r="L437" s="45" t="str" cm="1">
        <f t="array" ref="L437">_xlfn.IFS(H437=Kontrakter!$B$3,Kontrakter!$C$3,H437=Kontrakter!$B$2,Kontrakter!$C$2,H437=Kontrakter!$B$4,Kontrakter!$C$4,H437=Kontrakter!$B$5,Kontrakter!$C$5,H437=Kontrakter!$B$6,Kontrakter!$C$6,H437=Kontrakter!$B$7,Kontrakter!$C$7,H437=Kontrakter!$B$8,Kontrakter!$C$8,H437=Kontrakter!$B$9,Kontrakter!$C$9,H437=Kontrakter!$B$10,Kontrakter!$C$10,H437=Kontrakter!$B$11,Kontrakter!$C$11)</f>
        <v>Rejlers Elsikkerhet AS</v>
      </c>
      <c r="M437" s="45" cm="1">
        <f t="array" ref="M437">_xlfn.IFS(L437=Kontrakter!$C$3,Kontrakter!$D$3,L437=Kontrakter!$C$2,Kontrakter!$D$2,L437=Kontrakter!$C$4,Kontrakter!$D$4,L437=Kontrakter!$C$5,Kontrakter!$D$5,L437=Kontrakter!$C$6,Kontrakter!$D$6,L437=Kontrakter!$C$7,Kontrakter!$D$7,L437=Kontrakter!$C$8,Kontrakter!$D$8,L437=Kontrakter!$C$9,Kontrakter!$D$9,L437=Kontrakter!$C$10,Kontrakter!$D$10,L437=Kontrakter!$C$11,Kontrakter!$D$11)</f>
        <v>95823000</v>
      </c>
      <c r="N437" s="47" t="str" cm="1">
        <f t="array" ref="N437">_xlfn.IFS(L437=Kontrakter!$C$3,Kontrakter!$E$3,L437=Kontrakter!$C$2,Kontrakter!$E$2,L437=Kontrakter!$C$4,Kontrakter!$E$4,L437=Kontrakter!$C$5,Kontrakter!$E$5,L437=Kontrakter!$C$6,Kontrakter!$E$6,L437=Kontrakter!$C$7,Kontrakter!$E$7,L437=Kontrakter!$C$8,Kontrakter!$E$8,L437=Kontrakter!$C$9,Kontrakter!$E$9,L437=Kontrakter!$C$10,Kontrakter!$E$10,L437=Kontrakter!$C$11,Kontrakter!$E$11)</f>
        <v>tilsyn@elvia.no</v>
      </c>
    </row>
    <row r="438" spans="1:14" s="42" customFormat="1" x14ac:dyDescent="0.3">
      <c r="A438" s="43">
        <v>786</v>
      </c>
      <c r="B438" s="42" t="s">
        <v>10</v>
      </c>
      <c r="C438" s="42" t="s">
        <v>468</v>
      </c>
      <c r="D438" s="42" t="s">
        <v>16</v>
      </c>
      <c r="E438" s="42" t="s">
        <v>182</v>
      </c>
      <c r="F438" s="44" t="s">
        <v>1403</v>
      </c>
      <c r="G438" s="42" t="s">
        <v>10</v>
      </c>
      <c r="H438" s="45" t="s">
        <v>1363</v>
      </c>
      <c r="I438" s="46">
        <v>1</v>
      </c>
      <c r="J438" s="46" t="s">
        <v>10</v>
      </c>
      <c r="K438" s="46" t="s">
        <v>182</v>
      </c>
      <c r="L438" s="45" t="str" cm="1">
        <f t="array" ref="L438">_xlfn.IFS(H438=Kontrakter!$B$3,Kontrakter!$C$3,H438=Kontrakter!$B$2,Kontrakter!$C$2,H438=Kontrakter!$B$4,Kontrakter!$C$4,H438=Kontrakter!$B$5,Kontrakter!$C$5,H438=Kontrakter!$B$6,Kontrakter!$C$6,H438=Kontrakter!$B$7,Kontrakter!$C$7,H438=Kontrakter!$B$8,Kontrakter!$C$8,H438=Kontrakter!$B$9,Kontrakter!$C$9,H438=Kontrakter!$B$10,Kontrakter!$C$10,H438=Kontrakter!$B$11,Kontrakter!$C$11)</f>
        <v>Rejlers Elsikkerhet AS</v>
      </c>
      <c r="M438" s="45" cm="1">
        <f t="array" ref="M438">_xlfn.IFS(L438=Kontrakter!$C$3,Kontrakter!$D$3,L438=Kontrakter!$C$2,Kontrakter!$D$2,L438=Kontrakter!$C$4,Kontrakter!$D$4,L438=Kontrakter!$C$5,Kontrakter!$D$5,L438=Kontrakter!$C$6,Kontrakter!$D$6,L438=Kontrakter!$C$7,Kontrakter!$D$7,L438=Kontrakter!$C$8,Kontrakter!$D$8,L438=Kontrakter!$C$9,Kontrakter!$D$9,L438=Kontrakter!$C$10,Kontrakter!$D$10,L438=Kontrakter!$C$11,Kontrakter!$D$11)</f>
        <v>95823000</v>
      </c>
      <c r="N438" s="47" t="str" cm="1">
        <f t="array" ref="N438">_xlfn.IFS(L438=Kontrakter!$C$3,Kontrakter!$E$3,L438=Kontrakter!$C$2,Kontrakter!$E$2,L438=Kontrakter!$C$4,Kontrakter!$E$4,L438=Kontrakter!$C$5,Kontrakter!$E$5,L438=Kontrakter!$C$6,Kontrakter!$E$6,L438=Kontrakter!$C$7,Kontrakter!$E$7,L438=Kontrakter!$C$8,Kontrakter!$E$8,L438=Kontrakter!$C$9,Kontrakter!$E$9,L438=Kontrakter!$C$10,Kontrakter!$E$10,L438=Kontrakter!$C$11,Kontrakter!$E$11)</f>
        <v>tilsyn@elvia.no</v>
      </c>
    </row>
    <row r="439" spans="1:14" s="42" customFormat="1" x14ac:dyDescent="0.3">
      <c r="A439" s="43">
        <v>787</v>
      </c>
      <c r="B439" s="42" t="s">
        <v>10</v>
      </c>
      <c r="C439" s="42" t="s">
        <v>469</v>
      </c>
      <c r="D439" s="42" t="s">
        <v>16</v>
      </c>
      <c r="E439" s="42" t="s">
        <v>182</v>
      </c>
      <c r="F439" s="44" t="s">
        <v>1403</v>
      </c>
      <c r="G439" s="42" t="s">
        <v>10</v>
      </c>
      <c r="H439" s="45" t="s">
        <v>1363</v>
      </c>
      <c r="I439" s="46">
        <v>1</v>
      </c>
      <c r="J439" s="46" t="s">
        <v>10</v>
      </c>
      <c r="K439" s="46" t="s">
        <v>182</v>
      </c>
      <c r="L439" s="45" t="str" cm="1">
        <f t="array" ref="L439">_xlfn.IFS(H439=Kontrakter!$B$3,Kontrakter!$C$3,H439=Kontrakter!$B$2,Kontrakter!$C$2,H439=Kontrakter!$B$4,Kontrakter!$C$4,H439=Kontrakter!$B$5,Kontrakter!$C$5,H439=Kontrakter!$B$6,Kontrakter!$C$6,H439=Kontrakter!$B$7,Kontrakter!$C$7,H439=Kontrakter!$B$8,Kontrakter!$C$8,H439=Kontrakter!$B$9,Kontrakter!$C$9,H439=Kontrakter!$B$10,Kontrakter!$C$10,H439=Kontrakter!$B$11,Kontrakter!$C$11)</f>
        <v>Rejlers Elsikkerhet AS</v>
      </c>
      <c r="M439" s="45" cm="1">
        <f t="array" ref="M439">_xlfn.IFS(L439=Kontrakter!$C$3,Kontrakter!$D$3,L439=Kontrakter!$C$2,Kontrakter!$D$2,L439=Kontrakter!$C$4,Kontrakter!$D$4,L439=Kontrakter!$C$5,Kontrakter!$D$5,L439=Kontrakter!$C$6,Kontrakter!$D$6,L439=Kontrakter!$C$7,Kontrakter!$D$7,L439=Kontrakter!$C$8,Kontrakter!$D$8,L439=Kontrakter!$C$9,Kontrakter!$D$9,L439=Kontrakter!$C$10,Kontrakter!$D$10,L439=Kontrakter!$C$11,Kontrakter!$D$11)</f>
        <v>95823000</v>
      </c>
      <c r="N439" s="47" t="str" cm="1">
        <f t="array" ref="N439">_xlfn.IFS(L439=Kontrakter!$C$3,Kontrakter!$E$3,L439=Kontrakter!$C$2,Kontrakter!$E$2,L439=Kontrakter!$C$4,Kontrakter!$E$4,L439=Kontrakter!$C$5,Kontrakter!$E$5,L439=Kontrakter!$C$6,Kontrakter!$E$6,L439=Kontrakter!$C$7,Kontrakter!$E$7,L439=Kontrakter!$C$8,Kontrakter!$E$8,L439=Kontrakter!$C$9,Kontrakter!$E$9,L439=Kontrakter!$C$10,Kontrakter!$E$10,L439=Kontrakter!$C$11,Kontrakter!$E$11)</f>
        <v>tilsyn@elvia.no</v>
      </c>
    </row>
    <row r="440" spans="1:14" s="42" customFormat="1" x14ac:dyDescent="0.3">
      <c r="A440" s="43">
        <v>788</v>
      </c>
      <c r="B440" s="42" t="s">
        <v>10</v>
      </c>
      <c r="C440" s="42" t="s">
        <v>470</v>
      </c>
      <c r="D440" s="42" t="s">
        <v>16</v>
      </c>
      <c r="E440" s="42" t="s">
        <v>182</v>
      </c>
      <c r="F440" s="44" t="s">
        <v>1403</v>
      </c>
      <c r="G440" s="42" t="s">
        <v>10</v>
      </c>
      <c r="H440" s="45" t="s">
        <v>1363</v>
      </c>
      <c r="I440" s="46">
        <v>1</v>
      </c>
      <c r="J440" s="46" t="s">
        <v>10</v>
      </c>
      <c r="K440" s="46" t="s">
        <v>182</v>
      </c>
      <c r="L440" s="45" t="str" cm="1">
        <f t="array" ref="L440">_xlfn.IFS(H440=Kontrakter!$B$3,Kontrakter!$C$3,H440=Kontrakter!$B$2,Kontrakter!$C$2,H440=Kontrakter!$B$4,Kontrakter!$C$4,H440=Kontrakter!$B$5,Kontrakter!$C$5,H440=Kontrakter!$B$6,Kontrakter!$C$6,H440=Kontrakter!$B$7,Kontrakter!$C$7,H440=Kontrakter!$B$8,Kontrakter!$C$8,H440=Kontrakter!$B$9,Kontrakter!$C$9,H440=Kontrakter!$B$10,Kontrakter!$C$10,H440=Kontrakter!$B$11,Kontrakter!$C$11)</f>
        <v>Rejlers Elsikkerhet AS</v>
      </c>
      <c r="M440" s="45" cm="1">
        <f t="array" ref="M440">_xlfn.IFS(L440=Kontrakter!$C$3,Kontrakter!$D$3,L440=Kontrakter!$C$2,Kontrakter!$D$2,L440=Kontrakter!$C$4,Kontrakter!$D$4,L440=Kontrakter!$C$5,Kontrakter!$D$5,L440=Kontrakter!$C$6,Kontrakter!$D$6,L440=Kontrakter!$C$7,Kontrakter!$D$7,L440=Kontrakter!$C$8,Kontrakter!$D$8,L440=Kontrakter!$C$9,Kontrakter!$D$9,L440=Kontrakter!$C$10,Kontrakter!$D$10,L440=Kontrakter!$C$11,Kontrakter!$D$11)</f>
        <v>95823000</v>
      </c>
      <c r="N440" s="47" t="str" cm="1">
        <f t="array" ref="N440">_xlfn.IFS(L440=Kontrakter!$C$3,Kontrakter!$E$3,L440=Kontrakter!$C$2,Kontrakter!$E$2,L440=Kontrakter!$C$4,Kontrakter!$E$4,L440=Kontrakter!$C$5,Kontrakter!$E$5,L440=Kontrakter!$C$6,Kontrakter!$E$6,L440=Kontrakter!$C$7,Kontrakter!$E$7,L440=Kontrakter!$C$8,Kontrakter!$E$8,L440=Kontrakter!$C$9,Kontrakter!$E$9,L440=Kontrakter!$C$10,Kontrakter!$E$10,L440=Kontrakter!$C$11,Kontrakter!$E$11)</f>
        <v>tilsyn@elvia.no</v>
      </c>
    </row>
    <row r="441" spans="1:14" s="42" customFormat="1" x14ac:dyDescent="0.3">
      <c r="A441" s="43">
        <v>789</v>
      </c>
      <c r="B441" s="42" t="s">
        <v>10</v>
      </c>
      <c r="C441" s="42" t="s">
        <v>471</v>
      </c>
      <c r="D441" s="42" t="s">
        <v>16</v>
      </c>
      <c r="E441" s="42" t="s">
        <v>182</v>
      </c>
      <c r="F441" s="44" t="s">
        <v>1403</v>
      </c>
      <c r="G441" s="42" t="s">
        <v>10</v>
      </c>
      <c r="H441" s="45" t="s">
        <v>1363</v>
      </c>
      <c r="I441" s="46">
        <v>1</v>
      </c>
      <c r="J441" s="46" t="s">
        <v>10</v>
      </c>
      <c r="K441" s="46" t="s">
        <v>182</v>
      </c>
      <c r="L441" s="45" t="str" cm="1">
        <f t="array" ref="L441">_xlfn.IFS(H441=Kontrakter!$B$3,Kontrakter!$C$3,H441=Kontrakter!$B$2,Kontrakter!$C$2,H441=Kontrakter!$B$4,Kontrakter!$C$4,H441=Kontrakter!$B$5,Kontrakter!$C$5,H441=Kontrakter!$B$6,Kontrakter!$C$6,H441=Kontrakter!$B$7,Kontrakter!$C$7,H441=Kontrakter!$B$8,Kontrakter!$C$8,H441=Kontrakter!$B$9,Kontrakter!$C$9,H441=Kontrakter!$B$10,Kontrakter!$C$10,H441=Kontrakter!$B$11,Kontrakter!$C$11)</f>
        <v>Rejlers Elsikkerhet AS</v>
      </c>
      <c r="M441" s="45" cm="1">
        <f t="array" ref="M441">_xlfn.IFS(L441=Kontrakter!$C$3,Kontrakter!$D$3,L441=Kontrakter!$C$2,Kontrakter!$D$2,L441=Kontrakter!$C$4,Kontrakter!$D$4,L441=Kontrakter!$C$5,Kontrakter!$D$5,L441=Kontrakter!$C$6,Kontrakter!$D$6,L441=Kontrakter!$C$7,Kontrakter!$D$7,L441=Kontrakter!$C$8,Kontrakter!$D$8,L441=Kontrakter!$C$9,Kontrakter!$D$9,L441=Kontrakter!$C$10,Kontrakter!$D$10,L441=Kontrakter!$C$11,Kontrakter!$D$11)</f>
        <v>95823000</v>
      </c>
      <c r="N441" s="47" t="str" cm="1">
        <f t="array" ref="N441">_xlfn.IFS(L441=Kontrakter!$C$3,Kontrakter!$E$3,L441=Kontrakter!$C$2,Kontrakter!$E$2,L441=Kontrakter!$C$4,Kontrakter!$E$4,L441=Kontrakter!$C$5,Kontrakter!$E$5,L441=Kontrakter!$C$6,Kontrakter!$E$6,L441=Kontrakter!$C$7,Kontrakter!$E$7,L441=Kontrakter!$C$8,Kontrakter!$E$8,L441=Kontrakter!$C$9,Kontrakter!$E$9,L441=Kontrakter!$C$10,Kontrakter!$E$10,L441=Kontrakter!$C$11,Kontrakter!$E$11)</f>
        <v>tilsyn@elvia.no</v>
      </c>
    </row>
    <row r="442" spans="1:14" s="42" customFormat="1" x14ac:dyDescent="0.3">
      <c r="A442" s="43">
        <v>790</v>
      </c>
      <c r="B442" s="42" t="s">
        <v>10</v>
      </c>
      <c r="C442" s="42" t="s">
        <v>472</v>
      </c>
      <c r="D442" s="42" t="s">
        <v>16</v>
      </c>
      <c r="E442" s="42" t="s">
        <v>182</v>
      </c>
      <c r="F442" s="44" t="s">
        <v>1403</v>
      </c>
      <c r="G442" s="42" t="s">
        <v>10</v>
      </c>
      <c r="H442" s="45" t="s">
        <v>1363</v>
      </c>
      <c r="I442" s="46">
        <v>1</v>
      </c>
      <c r="J442" s="46" t="s">
        <v>10</v>
      </c>
      <c r="K442" s="46" t="s">
        <v>182</v>
      </c>
      <c r="L442" s="45" t="str" cm="1">
        <f t="array" ref="L442">_xlfn.IFS(H442=Kontrakter!$B$3,Kontrakter!$C$3,H442=Kontrakter!$B$2,Kontrakter!$C$2,H442=Kontrakter!$B$4,Kontrakter!$C$4,H442=Kontrakter!$B$5,Kontrakter!$C$5,H442=Kontrakter!$B$6,Kontrakter!$C$6,H442=Kontrakter!$B$7,Kontrakter!$C$7,H442=Kontrakter!$B$8,Kontrakter!$C$8,H442=Kontrakter!$B$9,Kontrakter!$C$9,H442=Kontrakter!$B$10,Kontrakter!$C$10,H442=Kontrakter!$B$11,Kontrakter!$C$11)</f>
        <v>Rejlers Elsikkerhet AS</v>
      </c>
      <c r="M442" s="45" cm="1">
        <f t="array" ref="M442">_xlfn.IFS(L442=Kontrakter!$C$3,Kontrakter!$D$3,L442=Kontrakter!$C$2,Kontrakter!$D$2,L442=Kontrakter!$C$4,Kontrakter!$D$4,L442=Kontrakter!$C$5,Kontrakter!$D$5,L442=Kontrakter!$C$6,Kontrakter!$D$6,L442=Kontrakter!$C$7,Kontrakter!$D$7,L442=Kontrakter!$C$8,Kontrakter!$D$8,L442=Kontrakter!$C$9,Kontrakter!$D$9,L442=Kontrakter!$C$10,Kontrakter!$D$10,L442=Kontrakter!$C$11,Kontrakter!$D$11)</f>
        <v>95823000</v>
      </c>
      <c r="N442" s="47" t="str" cm="1">
        <f t="array" ref="N442">_xlfn.IFS(L442=Kontrakter!$C$3,Kontrakter!$E$3,L442=Kontrakter!$C$2,Kontrakter!$E$2,L442=Kontrakter!$C$4,Kontrakter!$E$4,L442=Kontrakter!$C$5,Kontrakter!$E$5,L442=Kontrakter!$C$6,Kontrakter!$E$6,L442=Kontrakter!$C$7,Kontrakter!$E$7,L442=Kontrakter!$C$8,Kontrakter!$E$8,L442=Kontrakter!$C$9,Kontrakter!$E$9,L442=Kontrakter!$C$10,Kontrakter!$E$10,L442=Kontrakter!$C$11,Kontrakter!$E$11)</f>
        <v>tilsyn@elvia.no</v>
      </c>
    </row>
    <row r="443" spans="1:14" s="42" customFormat="1" x14ac:dyDescent="0.3">
      <c r="A443" s="43">
        <v>791</v>
      </c>
      <c r="B443" s="42" t="s">
        <v>10</v>
      </c>
      <c r="C443" s="42" t="s">
        <v>473</v>
      </c>
      <c r="D443" s="42" t="s">
        <v>16</v>
      </c>
      <c r="E443" s="42" t="s">
        <v>182</v>
      </c>
      <c r="F443" s="44" t="s">
        <v>1403</v>
      </c>
      <c r="G443" s="42" t="s">
        <v>10</v>
      </c>
      <c r="H443" s="45" t="s">
        <v>1363</v>
      </c>
      <c r="I443" s="46">
        <v>1</v>
      </c>
      <c r="J443" s="46" t="s">
        <v>10</v>
      </c>
      <c r="K443" s="46" t="s">
        <v>182</v>
      </c>
      <c r="L443" s="45" t="str" cm="1">
        <f t="array" ref="L443">_xlfn.IFS(H443=Kontrakter!$B$3,Kontrakter!$C$3,H443=Kontrakter!$B$2,Kontrakter!$C$2,H443=Kontrakter!$B$4,Kontrakter!$C$4,H443=Kontrakter!$B$5,Kontrakter!$C$5,H443=Kontrakter!$B$6,Kontrakter!$C$6,H443=Kontrakter!$B$7,Kontrakter!$C$7,H443=Kontrakter!$B$8,Kontrakter!$C$8,H443=Kontrakter!$B$9,Kontrakter!$C$9,H443=Kontrakter!$B$10,Kontrakter!$C$10,H443=Kontrakter!$B$11,Kontrakter!$C$11)</f>
        <v>Rejlers Elsikkerhet AS</v>
      </c>
      <c r="M443" s="45" cm="1">
        <f t="array" ref="M443">_xlfn.IFS(L443=Kontrakter!$C$3,Kontrakter!$D$3,L443=Kontrakter!$C$2,Kontrakter!$D$2,L443=Kontrakter!$C$4,Kontrakter!$D$4,L443=Kontrakter!$C$5,Kontrakter!$D$5,L443=Kontrakter!$C$6,Kontrakter!$D$6,L443=Kontrakter!$C$7,Kontrakter!$D$7,L443=Kontrakter!$C$8,Kontrakter!$D$8,L443=Kontrakter!$C$9,Kontrakter!$D$9,L443=Kontrakter!$C$10,Kontrakter!$D$10,L443=Kontrakter!$C$11,Kontrakter!$D$11)</f>
        <v>95823000</v>
      </c>
      <c r="N443" s="47" t="str" cm="1">
        <f t="array" ref="N443">_xlfn.IFS(L443=Kontrakter!$C$3,Kontrakter!$E$3,L443=Kontrakter!$C$2,Kontrakter!$E$2,L443=Kontrakter!$C$4,Kontrakter!$E$4,L443=Kontrakter!$C$5,Kontrakter!$E$5,L443=Kontrakter!$C$6,Kontrakter!$E$6,L443=Kontrakter!$C$7,Kontrakter!$E$7,L443=Kontrakter!$C$8,Kontrakter!$E$8,L443=Kontrakter!$C$9,Kontrakter!$E$9,L443=Kontrakter!$C$10,Kontrakter!$E$10,L443=Kontrakter!$C$11,Kontrakter!$E$11)</f>
        <v>tilsyn@elvia.no</v>
      </c>
    </row>
    <row r="444" spans="1:14" s="42" customFormat="1" x14ac:dyDescent="0.3">
      <c r="A444" s="43">
        <v>801</v>
      </c>
      <c r="B444" s="42" t="s">
        <v>10</v>
      </c>
      <c r="C444" s="42" t="s">
        <v>244</v>
      </c>
      <c r="D444" s="42" t="s">
        <v>12</v>
      </c>
      <c r="E444" s="42" t="s">
        <v>185</v>
      </c>
      <c r="F444" s="44" t="s">
        <v>1403</v>
      </c>
      <c r="G444" s="42" t="s">
        <v>10</v>
      </c>
      <c r="H444" s="45" t="s">
        <v>1364</v>
      </c>
      <c r="I444" s="46">
        <v>2</v>
      </c>
      <c r="J444" s="46" t="s">
        <v>10</v>
      </c>
      <c r="K444" s="46" t="s">
        <v>185</v>
      </c>
      <c r="L444" s="45" t="str" cm="1">
        <f t="array" ref="L444">_xlfn.IFS(H444=Kontrakter!$B$3,Kontrakter!$C$3,H444=Kontrakter!$B$2,Kontrakter!$C$2,H444=Kontrakter!$B$4,Kontrakter!$C$4,H444=Kontrakter!$B$5,Kontrakter!$C$5,H444=Kontrakter!$B$6,Kontrakter!$C$6,H444=Kontrakter!$B$7,Kontrakter!$C$7,H444=Kontrakter!$B$8,Kontrakter!$C$8,H444=Kontrakter!$B$9,Kontrakter!$C$9,H444=Kontrakter!$B$10,Kontrakter!$C$10,H444=Kontrakter!$B$11,Kontrakter!$C$11)</f>
        <v>Omexom Elsikkerhet AS</v>
      </c>
      <c r="M444" s="45" cm="1">
        <f t="array" ref="M444">_xlfn.IFS(L444=Kontrakter!$C$3,Kontrakter!$D$3,L444=Kontrakter!$C$2,Kontrakter!$D$2,L444=Kontrakter!$C$4,Kontrakter!$D$4,L444=Kontrakter!$C$5,Kontrakter!$D$5,L444=Kontrakter!$C$6,Kontrakter!$D$6,L444=Kontrakter!$C$7,Kontrakter!$D$7,L444=Kontrakter!$C$8,Kontrakter!$D$8,L444=Kontrakter!$C$9,Kontrakter!$D$9,L444=Kontrakter!$C$10,Kontrakter!$D$10,L444=Kontrakter!$C$11,Kontrakter!$D$11)</f>
        <v>23128800</v>
      </c>
      <c r="N444" s="47" t="str" cm="1">
        <f t="array" ref="N444">_xlfn.IFS(L444=Kontrakter!$C$3,Kontrakter!$E$3,L444=Kontrakter!$C$2,Kontrakter!$E$2,L444=Kontrakter!$C$4,Kontrakter!$E$4,L444=Kontrakter!$C$5,Kontrakter!$E$5,L444=Kontrakter!$C$6,Kontrakter!$E$6,L444=Kontrakter!$C$7,Kontrakter!$E$7,L444=Kontrakter!$C$8,Kontrakter!$E$8,L444=Kontrakter!$C$9,Kontrakter!$E$9,L444=Kontrakter!$C$10,Kontrakter!$E$10,L444=Kontrakter!$C$11,Kontrakter!$E$11)</f>
        <v>tilsyn@elvia.no</v>
      </c>
    </row>
    <row r="445" spans="1:14" s="42" customFormat="1" x14ac:dyDescent="0.3">
      <c r="A445" s="43">
        <v>805</v>
      </c>
      <c r="B445" s="42" t="s">
        <v>10</v>
      </c>
      <c r="C445" s="42" t="s">
        <v>245</v>
      </c>
      <c r="D445" s="42" t="s">
        <v>12</v>
      </c>
      <c r="E445" s="42" t="s">
        <v>185</v>
      </c>
      <c r="F445" s="44" t="s">
        <v>1403</v>
      </c>
      <c r="G445" s="42" t="s">
        <v>10</v>
      </c>
      <c r="H445" s="45" t="s">
        <v>1364</v>
      </c>
      <c r="I445" s="46">
        <v>2</v>
      </c>
      <c r="J445" s="46" t="s">
        <v>10</v>
      </c>
      <c r="K445" s="46" t="s">
        <v>185</v>
      </c>
      <c r="L445" s="45" t="str" cm="1">
        <f t="array" ref="L445">_xlfn.IFS(H445=Kontrakter!$B$3,Kontrakter!$C$3,H445=Kontrakter!$B$2,Kontrakter!$C$2,H445=Kontrakter!$B$4,Kontrakter!$C$4,H445=Kontrakter!$B$5,Kontrakter!$C$5,H445=Kontrakter!$B$6,Kontrakter!$C$6,H445=Kontrakter!$B$7,Kontrakter!$C$7,H445=Kontrakter!$B$8,Kontrakter!$C$8,H445=Kontrakter!$B$9,Kontrakter!$C$9,H445=Kontrakter!$B$10,Kontrakter!$C$10,H445=Kontrakter!$B$11,Kontrakter!$C$11)</f>
        <v>Omexom Elsikkerhet AS</v>
      </c>
      <c r="M445" s="45" cm="1">
        <f t="array" ref="M445">_xlfn.IFS(L445=Kontrakter!$C$3,Kontrakter!$D$3,L445=Kontrakter!$C$2,Kontrakter!$D$2,L445=Kontrakter!$C$4,Kontrakter!$D$4,L445=Kontrakter!$C$5,Kontrakter!$D$5,L445=Kontrakter!$C$6,Kontrakter!$D$6,L445=Kontrakter!$C$7,Kontrakter!$D$7,L445=Kontrakter!$C$8,Kontrakter!$D$8,L445=Kontrakter!$C$9,Kontrakter!$D$9,L445=Kontrakter!$C$10,Kontrakter!$D$10,L445=Kontrakter!$C$11,Kontrakter!$D$11)</f>
        <v>23128800</v>
      </c>
      <c r="N445" s="47" t="str" cm="1">
        <f t="array" ref="N445">_xlfn.IFS(L445=Kontrakter!$C$3,Kontrakter!$E$3,L445=Kontrakter!$C$2,Kontrakter!$E$2,L445=Kontrakter!$C$4,Kontrakter!$E$4,L445=Kontrakter!$C$5,Kontrakter!$E$5,L445=Kontrakter!$C$6,Kontrakter!$E$6,L445=Kontrakter!$C$7,Kontrakter!$E$7,L445=Kontrakter!$C$8,Kontrakter!$E$8,L445=Kontrakter!$C$9,Kontrakter!$E$9,L445=Kontrakter!$C$10,Kontrakter!$E$10,L445=Kontrakter!$C$11,Kontrakter!$E$11)</f>
        <v>tilsyn@elvia.no</v>
      </c>
    </row>
    <row r="446" spans="1:14" s="42" customFormat="1" x14ac:dyDescent="0.3">
      <c r="A446" s="43">
        <v>806</v>
      </c>
      <c r="B446" s="42" t="s">
        <v>10</v>
      </c>
      <c r="C446" s="42" t="s">
        <v>246</v>
      </c>
      <c r="D446" s="42" t="s">
        <v>12</v>
      </c>
      <c r="E446" s="42" t="s">
        <v>185</v>
      </c>
      <c r="F446" s="44" t="s">
        <v>1403</v>
      </c>
      <c r="G446" s="42" t="s">
        <v>10</v>
      </c>
      <c r="H446" s="45" t="s">
        <v>1364</v>
      </c>
      <c r="I446" s="46">
        <v>2</v>
      </c>
      <c r="J446" s="46" t="s">
        <v>10</v>
      </c>
      <c r="K446" s="46" t="s">
        <v>185</v>
      </c>
      <c r="L446" s="45" t="str" cm="1">
        <f t="array" ref="L446">_xlfn.IFS(H446=Kontrakter!$B$3,Kontrakter!$C$3,H446=Kontrakter!$B$2,Kontrakter!$C$2,H446=Kontrakter!$B$4,Kontrakter!$C$4,H446=Kontrakter!$B$5,Kontrakter!$C$5,H446=Kontrakter!$B$6,Kontrakter!$C$6,H446=Kontrakter!$B$7,Kontrakter!$C$7,H446=Kontrakter!$B$8,Kontrakter!$C$8,H446=Kontrakter!$B$9,Kontrakter!$C$9,H446=Kontrakter!$B$10,Kontrakter!$C$10,H446=Kontrakter!$B$11,Kontrakter!$C$11)</f>
        <v>Omexom Elsikkerhet AS</v>
      </c>
      <c r="M446" s="45" cm="1">
        <f t="array" ref="M446">_xlfn.IFS(L446=Kontrakter!$C$3,Kontrakter!$D$3,L446=Kontrakter!$C$2,Kontrakter!$D$2,L446=Kontrakter!$C$4,Kontrakter!$D$4,L446=Kontrakter!$C$5,Kontrakter!$D$5,L446=Kontrakter!$C$6,Kontrakter!$D$6,L446=Kontrakter!$C$7,Kontrakter!$D$7,L446=Kontrakter!$C$8,Kontrakter!$D$8,L446=Kontrakter!$C$9,Kontrakter!$D$9,L446=Kontrakter!$C$10,Kontrakter!$D$10,L446=Kontrakter!$C$11,Kontrakter!$D$11)</f>
        <v>23128800</v>
      </c>
      <c r="N446" s="47" t="str" cm="1">
        <f t="array" ref="N446">_xlfn.IFS(L446=Kontrakter!$C$3,Kontrakter!$E$3,L446=Kontrakter!$C$2,Kontrakter!$E$2,L446=Kontrakter!$C$4,Kontrakter!$E$4,L446=Kontrakter!$C$5,Kontrakter!$E$5,L446=Kontrakter!$C$6,Kontrakter!$E$6,L446=Kontrakter!$C$7,Kontrakter!$E$7,L446=Kontrakter!$C$8,Kontrakter!$E$8,L446=Kontrakter!$C$9,Kontrakter!$E$9,L446=Kontrakter!$C$10,Kontrakter!$E$10,L446=Kontrakter!$C$11,Kontrakter!$E$11)</f>
        <v>tilsyn@elvia.no</v>
      </c>
    </row>
    <row r="447" spans="1:14" s="42" customFormat="1" x14ac:dyDescent="0.3">
      <c r="A447" s="43">
        <v>807</v>
      </c>
      <c r="B447" s="42" t="s">
        <v>10</v>
      </c>
      <c r="C447" s="42" t="s">
        <v>248</v>
      </c>
      <c r="D447" s="42" t="s">
        <v>12</v>
      </c>
      <c r="E447" s="42" t="s">
        <v>185</v>
      </c>
      <c r="F447" s="44" t="s">
        <v>1403</v>
      </c>
      <c r="G447" s="42" t="s">
        <v>10</v>
      </c>
      <c r="H447" s="45" t="s">
        <v>1364</v>
      </c>
      <c r="I447" s="46">
        <v>2</v>
      </c>
      <c r="J447" s="46" t="s">
        <v>10</v>
      </c>
      <c r="K447" s="46" t="s">
        <v>185</v>
      </c>
      <c r="L447" s="45" t="str" cm="1">
        <f t="array" ref="L447">_xlfn.IFS(H447=Kontrakter!$B$3,Kontrakter!$C$3,H447=Kontrakter!$B$2,Kontrakter!$C$2,H447=Kontrakter!$B$4,Kontrakter!$C$4,H447=Kontrakter!$B$5,Kontrakter!$C$5,H447=Kontrakter!$B$6,Kontrakter!$C$6,H447=Kontrakter!$B$7,Kontrakter!$C$7,H447=Kontrakter!$B$8,Kontrakter!$C$8,H447=Kontrakter!$B$9,Kontrakter!$C$9,H447=Kontrakter!$B$10,Kontrakter!$C$10,H447=Kontrakter!$B$11,Kontrakter!$C$11)</f>
        <v>Omexom Elsikkerhet AS</v>
      </c>
      <c r="M447" s="45" cm="1">
        <f t="array" ref="M447">_xlfn.IFS(L447=Kontrakter!$C$3,Kontrakter!$D$3,L447=Kontrakter!$C$2,Kontrakter!$D$2,L447=Kontrakter!$C$4,Kontrakter!$D$4,L447=Kontrakter!$C$5,Kontrakter!$D$5,L447=Kontrakter!$C$6,Kontrakter!$D$6,L447=Kontrakter!$C$7,Kontrakter!$D$7,L447=Kontrakter!$C$8,Kontrakter!$D$8,L447=Kontrakter!$C$9,Kontrakter!$D$9,L447=Kontrakter!$C$10,Kontrakter!$D$10,L447=Kontrakter!$C$11,Kontrakter!$D$11)</f>
        <v>23128800</v>
      </c>
      <c r="N447" s="47" t="str" cm="1">
        <f t="array" ref="N447">_xlfn.IFS(L447=Kontrakter!$C$3,Kontrakter!$E$3,L447=Kontrakter!$C$2,Kontrakter!$E$2,L447=Kontrakter!$C$4,Kontrakter!$E$4,L447=Kontrakter!$C$5,Kontrakter!$E$5,L447=Kontrakter!$C$6,Kontrakter!$E$6,L447=Kontrakter!$C$7,Kontrakter!$E$7,L447=Kontrakter!$C$8,Kontrakter!$E$8,L447=Kontrakter!$C$9,Kontrakter!$E$9,L447=Kontrakter!$C$10,Kontrakter!$E$10,L447=Kontrakter!$C$11,Kontrakter!$E$11)</f>
        <v>tilsyn@elvia.no</v>
      </c>
    </row>
    <row r="448" spans="1:14" s="42" customFormat="1" x14ac:dyDescent="0.3">
      <c r="A448" s="43">
        <v>840</v>
      </c>
      <c r="B448" s="42" t="s">
        <v>10</v>
      </c>
      <c r="C448" s="42" t="s">
        <v>249</v>
      </c>
      <c r="D448" s="42" t="s">
        <v>12</v>
      </c>
      <c r="E448" s="42" t="s">
        <v>185</v>
      </c>
      <c r="F448" s="44" t="s">
        <v>1403</v>
      </c>
      <c r="G448" s="42" t="s">
        <v>10</v>
      </c>
      <c r="H448" s="45" t="s">
        <v>1364</v>
      </c>
      <c r="I448" s="46">
        <v>2</v>
      </c>
      <c r="J448" s="46" t="s">
        <v>10</v>
      </c>
      <c r="K448" s="46" t="s">
        <v>185</v>
      </c>
      <c r="L448" s="45" t="str" cm="1">
        <f t="array" ref="L448">_xlfn.IFS(H448=Kontrakter!$B$3,Kontrakter!$C$3,H448=Kontrakter!$B$2,Kontrakter!$C$2,H448=Kontrakter!$B$4,Kontrakter!$C$4,H448=Kontrakter!$B$5,Kontrakter!$C$5,H448=Kontrakter!$B$6,Kontrakter!$C$6,H448=Kontrakter!$B$7,Kontrakter!$C$7,H448=Kontrakter!$B$8,Kontrakter!$C$8,H448=Kontrakter!$B$9,Kontrakter!$C$9,H448=Kontrakter!$B$10,Kontrakter!$C$10,H448=Kontrakter!$B$11,Kontrakter!$C$11)</f>
        <v>Omexom Elsikkerhet AS</v>
      </c>
      <c r="M448" s="45" cm="1">
        <f t="array" ref="M448">_xlfn.IFS(L448=Kontrakter!$C$3,Kontrakter!$D$3,L448=Kontrakter!$C$2,Kontrakter!$D$2,L448=Kontrakter!$C$4,Kontrakter!$D$4,L448=Kontrakter!$C$5,Kontrakter!$D$5,L448=Kontrakter!$C$6,Kontrakter!$D$6,L448=Kontrakter!$C$7,Kontrakter!$D$7,L448=Kontrakter!$C$8,Kontrakter!$D$8,L448=Kontrakter!$C$9,Kontrakter!$D$9,L448=Kontrakter!$C$10,Kontrakter!$D$10,L448=Kontrakter!$C$11,Kontrakter!$D$11)</f>
        <v>23128800</v>
      </c>
      <c r="N448" s="47" t="str" cm="1">
        <f t="array" ref="N448">_xlfn.IFS(L448=Kontrakter!$C$3,Kontrakter!$E$3,L448=Kontrakter!$C$2,Kontrakter!$E$2,L448=Kontrakter!$C$4,Kontrakter!$E$4,L448=Kontrakter!$C$5,Kontrakter!$E$5,L448=Kontrakter!$C$6,Kontrakter!$E$6,L448=Kontrakter!$C$7,Kontrakter!$E$7,L448=Kontrakter!$C$8,Kontrakter!$E$8,L448=Kontrakter!$C$9,Kontrakter!$E$9,L448=Kontrakter!$C$10,Kontrakter!$E$10,L448=Kontrakter!$C$11,Kontrakter!$E$11)</f>
        <v>tilsyn@elvia.no</v>
      </c>
    </row>
    <row r="449" spans="1:14" s="42" customFormat="1" x14ac:dyDescent="0.3">
      <c r="A449" s="43">
        <v>850</v>
      </c>
      <c r="B449" s="42" t="s">
        <v>10</v>
      </c>
      <c r="C449" s="42" t="s">
        <v>479</v>
      </c>
      <c r="D449" s="42" t="s">
        <v>16</v>
      </c>
      <c r="E449" s="42" t="s">
        <v>62</v>
      </c>
      <c r="F449" s="44" t="s">
        <v>1403</v>
      </c>
      <c r="G449" s="42" t="s">
        <v>10</v>
      </c>
      <c r="H449" s="45" t="s">
        <v>1363</v>
      </c>
      <c r="I449" s="46">
        <v>1</v>
      </c>
      <c r="J449" s="46" t="s">
        <v>10</v>
      </c>
      <c r="K449" s="46" t="s">
        <v>62</v>
      </c>
      <c r="L449" s="45" t="str" cm="1">
        <f t="array" ref="L449">_xlfn.IFS(H449=Kontrakter!$B$3,Kontrakter!$C$3,H449=Kontrakter!$B$2,Kontrakter!$C$2,H449=Kontrakter!$B$4,Kontrakter!$C$4,H449=Kontrakter!$B$5,Kontrakter!$C$5,H449=Kontrakter!$B$6,Kontrakter!$C$6,H449=Kontrakter!$B$7,Kontrakter!$C$7,H449=Kontrakter!$B$8,Kontrakter!$C$8,H449=Kontrakter!$B$9,Kontrakter!$C$9,H449=Kontrakter!$B$10,Kontrakter!$C$10,H449=Kontrakter!$B$11,Kontrakter!$C$11)</f>
        <v>Rejlers Elsikkerhet AS</v>
      </c>
      <c r="M449" s="45" cm="1">
        <f t="array" ref="M449">_xlfn.IFS(L449=Kontrakter!$C$3,Kontrakter!$D$3,L449=Kontrakter!$C$2,Kontrakter!$D$2,L449=Kontrakter!$C$4,Kontrakter!$D$4,L449=Kontrakter!$C$5,Kontrakter!$D$5,L449=Kontrakter!$C$6,Kontrakter!$D$6,L449=Kontrakter!$C$7,Kontrakter!$D$7,L449=Kontrakter!$C$8,Kontrakter!$D$8,L449=Kontrakter!$C$9,Kontrakter!$D$9,L449=Kontrakter!$C$10,Kontrakter!$D$10,L449=Kontrakter!$C$11,Kontrakter!$D$11)</f>
        <v>95823000</v>
      </c>
      <c r="N449" s="47" t="str" cm="1">
        <f t="array" ref="N449">_xlfn.IFS(L449=Kontrakter!$C$3,Kontrakter!$E$3,L449=Kontrakter!$C$2,Kontrakter!$E$2,L449=Kontrakter!$C$4,Kontrakter!$E$4,L449=Kontrakter!$C$5,Kontrakter!$E$5,L449=Kontrakter!$C$6,Kontrakter!$E$6,L449=Kontrakter!$C$7,Kontrakter!$E$7,L449=Kontrakter!$C$8,Kontrakter!$E$8,L449=Kontrakter!$C$9,Kontrakter!$E$9,L449=Kontrakter!$C$10,Kontrakter!$E$10,L449=Kontrakter!$C$11,Kontrakter!$E$11)</f>
        <v>tilsyn@elvia.no</v>
      </c>
    </row>
    <row r="450" spans="1:14" s="42" customFormat="1" x14ac:dyDescent="0.3">
      <c r="A450" s="43">
        <v>851</v>
      </c>
      <c r="B450" s="42" t="s">
        <v>10</v>
      </c>
      <c r="C450" s="42" t="s">
        <v>477</v>
      </c>
      <c r="D450" s="42" t="s">
        <v>16</v>
      </c>
      <c r="E450" s="42" t="s">
        <v>185</v>
      </c>
      <c r="F450" s="44" t="s">
        <v>1403</v>
      </c>
      <c r="G450" s="42" t="s">
        <v>10</v>
      </c>
      <c r="H450" s="45" t="s">
        <v>1364</v>
      </c>
      <c r="I450" s="46">
        <v>2</v>
      </c>
      <c r="J450" s="46" t="s">
        <v>10</v>
      </c>
      <c r="K450" s="46" t="s">
        <v>185</v>
      </c>
      <c r="L450" s="45" t="str" cm="1">
        <f t="array" ref="L450">_xlfn.IFS(H450=Kontrakter!$B$3,Kontrakter!$C$3,H450=Kontrakter!$B$2,Kontrakter!$C$2,H450=Kontrakter!$B$4,Kontrakter!$C$4,H450=Kontrakter!$B$5,Kontrakter!$C$5,H450=Kontrakter!$B$6,Kontrakter!$C$6,H450=Kontrakter!$B$7,Kontrakter!$C$7,H450=Kontrakter!$B$8,Kontrakter!$C$8,H450=Kontrakter!$B$9,Kontrakter!$C$9,H450=Kontrakter!$B$10,Kontrakter!$C$10,H450=Kontrakter!$B$11,Kontrakter!$C$11)</f>
        <v>Omexom Elsikkerhet AS</v>
      </c>
      <c r="M450" s="45" cm="1">
        <f t="array" ref="M450">_xlfn.IFS(L450=Kontrakter!$C$3,Kontrakter!$D$3,L450=Kontrakter!$C$2,Kontrakter!$D$2,L450=Kontrakter!$C$4,Kontrakter!$D$4,L450=Kontrakter!$C$5,Kontrakter!$D$5,L450=Kontrakter!$C$6,Kontrakter!$D$6,L450=Kontrakter!$C$7,Kontrakter!$D$7,L450=Kontrakter!$C$8,Kontrakter!$D$8,L450=Kontrakter!$C$9,Kontrakter!$D$9,L450=Kontrakter!$C$10,Kontrakter!$D$10,L450=Kontrakter!$C$11,Kontrakter!$D$11)</f>
        <v>23128800</v>
      </c>
      <c r="N450" s="47" t="str" cm="1">
        <f t="array" ref="N450">_xlfn.IFS(L450=Kontrakter!$C$3,Kontrakter!$E$3,L450=Kontrakter!$C$2,Kontrakter!$E$2,L450=Kontrakter!$C$4,Kontrakter!$E$4,L450=Kontrakter!$C$5,Kontrakter!$E$5,L450=Kontrakter!$C$6,Kontrakter!$E$6,L450=Kontrakter!$C$7,Kontrakter!$E$7,L450=Kontrakter!$C$8,Kontrakter!$E$8,L450=Kontrakter!$C$9,Kontrakter!$E$9,L450=Kontrakter!$C$10,Kontrakter!$E$10,L450=Kontrakter!$C$11,Kontrakter!$E$11)</f>
        <v>tilsyn@elvia.no</v>
      </c>
    </row>
    <row r="451" spans="1:14" s="42" customFormat="1" x14ac:dyDescent="0.3">
      <c r="A451" s="43">
        <v>852</v>
      </c>
      <c r="B451" s="42" t="s">
        <v>10</v>
      </c>
      <c r="C451" s="42" t="s">
        <v>478</v>
      </c>
      <c r="D451" s="42" t="s">
        <v>16</v>
      </c>
      <c r="E451" s="42" t="s">
        <v>185</v>
      </c>
      <c r="F451" s="44" t="s">
        <v>1403</v>
      </c>
      <c r="G451" s="42" t="s">
        <v>10</v>
      </c>
      <c r="H451" s="45" t="s">
        <v>1364</v>
      </c>
      <c r="I451" s="46">
        <v>2</v>
      </c>
      <c r="J451" s="46" t="s">
        <v>10</v>
      </c>
      <c r="K451" s="46" t="s">
        <v>185</v>
      </c>
      <c r="L451" s="45" t="str" cm="1">
        <f t="array" ref="L451">_xlfn.IFS(H451=Kontrakter!$B$3,Kontrakter!$C$3,H451=Kontrakter!$B$2,Kontrakter!$C$2,H451=Kontrakter!$B$4,Kontrakter!$C$4,H451=Kontrakter!$B$5,Kontrakter!$C$5,H451=Kontrakter!$B$6,Kontrakter!$C$6,H451=Kontrakter!$B$7,Kontrakter!$C$7,H451=Kontrakter!$B$8,Kontrakter!$C$8,H451=Kontrakter!$B$9,Kontrakter!$C$9,H451=Kontrakter!$B$10,Kontrakter!$C$10,H451=Kontrakter!$B$11,Kontrakter!$C$11)</f>
        <v>Omexom Elsikkerhet AS</v>
      </c>
      <c r="M451" s="45" cm="1">
        <f t="array" ref="M451">_xlfn.IFS(L451=Kontrakter!$C$3,Kontrakter!$D$3,L451=Kontrakter!$C$2,Kontrakter!$D$2,L451=Kontrakter!$C$4,Kontrakter!$D$4,L451=Kontrakter!$C$5,Kontrakter!$D$5,L451=Kontrakter!$C$6,Kontrakter!$D$6,L451=Kontrakter!$C$7,Kontrakter!$D$7,L451=Kontrakter!$C$8,Kontrakter!$D$8,L451=Kontrakter!$C$9,Kontrakter!$D$9,L451=Kontrakter!$C$10,Kontrakter!$D$10,L451=Kontrakter!$C$11,Kontrakter!$D$11)</f>
        <v>23128800</v>
      </c>
      <c r="N451" s="47" t="str" cm="1">
        <f t="array" ref="N451">_xlfn.IFS(L451=Kontrakter!$C$3,Kontrakter!$E$3,L451=Kontrakter!$C$2,Kontrakter!$E$2,L451=Kontrakter!$C$4,Kontrakter!$E$4,L451=Kontrakter!$C$5,Kontrakter!$E$5,L451=Kontrakter!$C$6,Kontrakter!$E$6,L451=Kontrakter!$C$7,Kontrakter!$E$7,L451=Kontrakter!$C$8,Kontrakter!$E$8,L451=Kontrakter!$C$9,Kontrakter!$E$9,L451=Kontrakter!$C$10,Kontrakter!$E$10,L451=Kontrakter!$C$11,Kontrakter!$E$11)</f>
        <v>tilsyn@elvia.no</v>
      </c>
    </row>
    <row r="452" spans="1:14" s="42" customFormat="1" x14ac:dyDescent="0.3">
      <c r="A452" s="43">
        <v>853</v>
      </c>
      <c r="B452" s="42" t="s">
        <v>10</v>
      </c>
      <c r="C452" s="42" t="s">
        <v>480</v>
      </c>
      <c r="D452" s="42" t="s">
        <v>16</v>
      </c>
      <c r="E452" s="42" t="s">
        <v>185</v>
      </c>
      <c r="F452" s="44" t="s">
        <v>1403</v>
      </c>
      <c r="G452" s="42" t="s">
        <v>10</v>
      </c>
      <c r="H452" s="45" t="s">
        <v>1364</v>
      </c>
      <c r="I452" s="46">
        <v>2</v>
      </c>
      <c r="J452" s="46" t="s">
        <v>10</v>
      </c>
      <c r="K452" s="46" t="s">
        <v>185</v>
      </c>
      <c r="L452" s="45" t="str" cm="1">
        <f t="array" ref="L452">_xlfn.IFS(H452=Kontrakter!$B$3,Kontrakter!$C$3,H452=Kontrakter!$B$2,Kontrakter!$C$2,H452=Kontrakter!$B$4,Kontrakter!$C$4,H452=Kontrakter!$B$5,Kontrakter!$C$5,H452=Kontrakter!$B$6,Kontrakter!$C$6,H452=Kontrakter!$B$7,Kontrakter!$C$7,H452=Kontrakter!$B$8,Kontrakter!$C$8,H452=Kontrakter!$B$9,Kontrakter!$C$9,H452=Kontrakter!$B$10,Kontrakter!$C$10,H452=Kontrakter!$B$11,Kontrakter!$C$11)</f>
        <v>Omexom Elsikkerhet AS</v>
      </c>
      <c r="M452" s="45" cm="1">
        <f t="array" ref="M452">_xlfn.IFS(L452=Kontrakter!$C$3,Kontrakter!$D$3,L452=Kontrakter!$C$2,Kontrakter!$D$2,L452=Kontrakter!$C$4,Kontrakter!$D$4,L452=Kontrakter!$C$5,Kontrakter!$D$5,L452=Kontrakter!$C$6,Kontrakter!$D$6,L452=Kontrakter!$C$7,Kontrakter!$D$7,L452=Kontrakter!$C$8,Kontrakter!$D$8,L452=Kontrakter!$C$9,Kontrakter!$D$9,L452=Kontrakter!$C$10,Kontrakter!$D$10,L452=Kontrakter!$C$11,Kontrakter!$D$11)</f>
        <v>23128800</v>
      </c>
      <c r="N452" s="47" t="str" cm="1">
        <f t="array" ref="N452">_xlfn.IFS(L452=Kontrakter!$C$3,Kontrakter!$E$3,L452=Kontrakter!$C$2,Kontrakter!$E$2,L452=Kontrakter!$C$4,Kontrakter!$E$4,L452=Kontrakter!$C$5,Kontrakter!$E$5,L452=Kontrakter!$C$6,Kontrakter!$E$6,L452=Kontrakter!$C$7,Kontrakter!$E$7,L452=Kontrakter!$C$8,Kontrakter!$E$8,L452=Kontrakter!$C$9,Kontrakter!$E$9,L452=Kontrakter!$C$10,Kontrakter!$E$10,L452=Kontrakter!$C$11,Kontrakter!$E$11)</f>
        <v>tilsyn@elvia.no</v>
      </c>
    </row>
    <row r="453" spans="1:14" s="42" customFormat="1" x14ac:dyDescent="0.3">
      <c r="A453" s="43">
        <v>854</v>
      </c>
      <c r="B453" s="42" t="s">
        <v>10</v>
      </c>
      <c r="C453" s="42" t="s">
        <v>481</v>
      </c>
      <c r="D453" s="42" t="s">
        <v>16</v>
      </c>
      <c r="E453" s="42" t="s">
        <v>185</v>
      </c>
      <c r="F453" s="44" t="s">
        <v>1403</v>
      </c>
      <c r="G453" s="42" t="s">
        <v>10</v>
      </c>
      <c r="H453" s="45" t="s">
        <v>1364</v>
      </c>
      <c r="I453" s="46">
        <v>2</v>
      </c>
      <c r="J453" s="46" t="s">
        <v>10</v>
      </c>
      <c r="K453" s="46" t="s">
        <v>185</v>
      </c>
      <c r="L453" s="45" t="str" cm="1">
        <f t="array" ref="L453">_xlfn.IFS(H453=Kontrakter!$B$3,Kontrakter!$C$3,H453=Kontrakter!$B$2,Kontrakter!$C$2,H453=Kontrakter!$B$4,Kontrakter!$C$4,H453=Kontrakter!$B$5,Kontrakter!$C$5,H453=Kontrakter!$B$6,Kontrakter!$C$6,H453=Kontrakter!$B$7,Kontrakter!$C$7,H453=Kontrakter!$B$8,Kontrakter!$C$8,H453=Kontrakter!$B$9,Kontrakter!$C$9,H453=Kontrakter!$B$10,Kontrakter!$C$10,H453=Kontrakter!$B$11,Kontrakter!$C$11)</f>
        <v>Omexom Elsikkerhet AS</v>
      </c>
      <c r="M453" s="45" cm="1">
        <f t="array" ref="M453">_xlfn.IFS(L453=Kontrakter!$C$3,Kontrakter!$D$3,L453=Kontrakter!$C$2,Kontrakter!$D$2,L453=Kontrakter!$C$4,Kontrakter!$D$4,L453=Kontrakter!$C$5,Kontrakter!$D$5,L453=Kontrakter!$C$6,Kontrakter!$D$6,L453=Kontrakter!$C$7,Kontrakter!$D$7,L453=Kontrakter!$C$8,Kontrakter!$D$8,L453=Kontrakter!$C$9,Kontrakter!$D$9,L453=Kontrakter!$C$10,Kontrakter!$D$10,L453=Kontrakter!$C$11,Kontrakter!$D$11)</f>
        <v>23128800</v>
      </c>
      <c r="N453" s="47" t="str" cm="1">
        <f t="array" ref="N453">_xlfn.IFS(L453=Kontrakter!$C$3,Kontrakter!$E$3,L453=Kontrakter!$C$2,Kontrakter!$E$2,L453=Kontrakter!$C$4,Kontrakter!$E$4,L453=Kontrakter!$C$5,Kontrakter!$E$5,L453=Kontrakter!$C$6,Kontrakter!$E$6,L453=Kontrakter!$C$7,Kontrakter!$E$7,L453=Kontrakter!$C$8,Kontrakter!$E$8,L453=Kontrakter!$C$9,Kontrakter!$E$9,L453=Kontrakter!$C$10,Kontrakter!$E$10,L453=Kontrakter!$C$11,Kontrakter!$E$11)</f>
        <v>tilsyn@elvia.no</v>
      </c>
    </row>
    <row r="454" spans="1:14" s="42" customFormat="1" x14ac:dyDescent="0.3">
      <c r="A454" s="43">
        <v>855</v>
      </c>
      <c r="B454" s="42" t="s">
        <v>10</v>
      </c>
      <c r="C454" s="42" t="s">
        <v>482</v>
      </c>
      <c r="D454" s="42" t="s">
        <v>16</v>
      </c>
      <c r="E454" s="42" t="s">
        <v>185</v>
      </c>
      <c r="F454" s="44" t="s">
        <v>1403</v>
      </c>
      <c r="G454" s="42" t="s">
        <v>10</v>
      </c>
      <c r="H454" s="45" t="s">
        <v>1364</v>
      </c>
      <c r="I454" s="46">
        <v>2</v>
      </c>
      <c r="J454" s="46" t="s">
        <v>10</v>
      </c>
      <c r="K454" s="46" t="s">
        <v>185</v>
      </c>
      <c r="L454" s="45" t="str" cm="1">
        <f t="array" ref="L454">_xlfn.IFS(H454=Kontrakter!$B$3,Kontrakter!$C$3,H454=Kontrakter!$B$2,Kontrakter!$C$2,H454=Kontrakter!$B$4,Kontrakter!$C$4,H454=Kontrakter!$B$5,Kontrakter!$C$5,H454=Kontrakter!$B$6,Kontrakter!$C$6,H454=Kontrakter!$B$7,Kontrakter!$C$7,H454=Kontrakter!$B$8,Kontrakter!$C$8,H454=Kontrakter!$B$9,Kontrakter!$C$9,H454=Kontrakter!$B$10,Kontrakter!$C$10,H454=Kontrakter!$B$11,Kontrakter!$C$11)</f>
        <v>Omexom Elsikkerhet AS</v>
      </c>
      <c r="M454" s="45" cm="1">
        <f t="array" ref="M454">_xlfn.IFS(L454=Kontrakter!$C$3,Kontrakter!$D$3,L454=Kontrakter!$C$2,Kontrakter!$D$2,L454=Kontrakter!$C$4,Kontrakter!$D$4,L454=Kontrakter!$C$5,Kontrakter!$D$5,L454=Kontrakter!$C$6,Kontrakter!$D$6,L454=Kontrakter!$C$7,Kontrakter!$D$7,L454=Kontrakter!$C$8,Kontrakter!$D$8,L454=Kontrakter!$C$9,Kontrakter!$D$9,L454=Kontrakter!$C$10,Kontrakter!$D$10,L454=Kontrakter!$C$11,Kontrakter!$D$11)</f>
        <v>23128800</v>
      </c>
      <c r="N454" s="47" t="str" cm="1">
        <f t="array" ref="N454">_xlfn.IFS(L454=Kontrakter!$C$3,Kontrakter!$E$3,L454=Kontrakter!$C$2,Kontrakter!$E$2,L454=Kontrakter!$C$4,Kontrakter!$E$4,L454=Kontrakter!$C$5,Kontrakter!$E$5,L454=Kontrakter!$C$6,Kontrakter!$E$6,L454=Kontrakter!$C$7,Kontrakter!$E$7,L454=Kontrakter!$C$8,Kontrakter!$E$8,L454=Kontrakter!$C$9,Kontrakter!$E$9,L454=Kontrakter!$C$10,Kontrakter!$E$10,L454=Kontrakter!$C$11,Kontrakter!$E$11)</f>
        <v>tilsyn@elvia.no</v>
      </c>
    </row>
    <row r="455" spans="1:14" s="42" customFormat="1" x14ac:dyDescent="0.3">
      <c r="A455" s="43">
        <v>856</v>
      </c>
      <c r="B455" s="42" t="s">
        <v>10</v>
      </c>
      <c r="C455" s="42" t="s">
        <v>483</v>
      </c>
      <c r="D455" s="42" t="s">
        <v>16</v>
      </c>
      <c r="E455" s="42" t="s">
        <v>185</v>
      </c>
      <c r="F455" s="44" t="s">
        <v>1403</v>
      </c>
      <c r="G455" s="42" t="s">
        <v>10</v>
      </c>
      <c r="H455" s="45" t="s">
        <v>1364</v>
      </c>
      <c r="I455" s="46">
        <v>2</v>
      </c>
      <c r="J455" s="46" t="s">
        <v>10</v>
      </c>
      <c r="K455" s="46" t="s">
        <v>185</v>
      </c>
      <c r="L455" s="45" t="str" cm="1">
        <f t="array" ref="L455">_xlfn.IFS(H455=Kontrakter!$B$3,Kontrakter!$C$3,H455=Kontrakter!$B$2,Kontrakter!$C$2,H455=Kontrakter!$B$4,Kontrakter!$C$4,H455=Kontrakter!$B$5,Kontrakter!$C$5,H455=Kontrakter!$B$6,Kontrakter!$C$6,H455=Kontrakter!$B$7,Kontrakter!$C$7,H455=Kontrakter!$B$8,Kontrakter!$C$8,H455=Kontrakter!$B$9,Kontrakter!$C$9,H455=Kontrakter!$B$10,Kontrakter!$C$10,H455=Kontrakter!$B$11,Kontrakter!$C$11)</f>
        <v>Omexom Elsikkerhet AS</v>
      </c>
      <c r="M455" s="45" cm="1">
        <f t="array" ref="M455">_xlfn.IFS(L455=Kontrakter!$C$3,Kontrakter!$D$3,L455=Kontrakter!$C$2,Kontrakter!$D$2,L455=Kontrakter!$C$4,Kontrakter!$D$4,L455=Kontrakter!$C$5,Kontrakter!$D$5,L455=Kontrakter!$C$6,Kontrakter!$D$6,L455=Kontrakter!$C$7,Kontrakter!$D$7,L455=Kontrakter!$C$8,Kontrakter!$D$8,L455=Kontrakter!$C$9,Kontrakter!$D$9,L455=Kontrakter!$C$10,Kontrakter!$D$10,L455=Kontrakter!$C$11,Kontrakter!$D$11)</f>
        <v>23128800</v>
      </c>
      <c r="N455" s="47" t="str" cm="1">
        <f t="array" ref="N455">_xlfn.IFS(L455=Kontrakter!$C$3,Kontrakter!$E$3,L455=Kontrakter!$C$2,Kontrakter!$E$2,L455=Kontrakter!$C$4,Kontrakter!$E$4,L455=Kontrakter!$C$5,Kontrakter!$E$5,L455=Kontrakter!$C$6,Kontrakter!$E$6,L455=Kontrakter!$C$7,Kontrakter!$E$7,L455=Kontrakter!$C$8,Kontrakter!$E$8,L455=Kontrakter!$C$9,Kontrakter!$E$9,L455=Kontrakter!$C$10,Kontrakter!$E$10,L455=Kontrakter!$C$11,Kontrakter!$E$11)</f>
        <v>tilsyn@elvia.no</v>
      </c>
    </row>
    <row r="456" spans="1:14" s="42" customFormat="1" x14ac:dyDescent="0.3">
      <c r="A456" s="43">
        <v>857</v>
      </c>
      <c r="B456" s="42" t="s">
        <v>10</v>
      </c>
      <c r="C456" s="42" t="s">
        <v>484</v>
      </c>
      <c r="D456" s="42" t="s">
        <v>16</v>
      </c>
      <c r="E456" s="42" t="s">
        <v>185</v>
      </c>
      <c r="F456" s="44" t="s">
        <v>1403</v>
      </c>
      <c r="G456" s="42" t="s">
        <v>10</v>
      </c>
      <c r="H456" s="45" t="s">
        <v>1364</v>
      </c>
      <c r="I456" s="46">
        <v>2</v>
      </c>
      <c r="J456" s="46" t="s">
        <v>10</v>
      </c>
      <c r="K456" s="46" t="s">
        <v>185</v>
      </c>
      <c r="L456" s="45" t="str" cm="1">
        <f t="array" ref="L456">_xlfn.IFS(H456=Kontrakter!$B$3,Kontrakter!$C$3,H456=Kontrakter!$B$2,Kontrakter!$C$2,H456=Kontrakter!$B$4,Kontrakter!$C$4,H456=Kontrakter!$B$5,Kontrakter!$C$5,H456=Kontrakter!$B$6,Kontrakter!$C$6,H456=Kontrakter!$B$7,Kontrakter!$C$7,H456=Kontrakter!$B$8,Kontrakter!$C$8,H456=Kontrakter!$B$9,Kontrakter!$C$9,H456=Kontrakter!$B$10,Kontrakter!$C$10,H456=Kontrakter!$B$11,Kontrakter!$C$11)</f>
        <v>Omexom Elsikkerhet AS</v>
      </c>
      <c r="M456" s="45" cm="1">
        <f t="array" ref="M456">_xlfn.IFS(L456=Kontrakter!$C$3,Kontrakter!$D$3,L456=Kontrakter!$C$2,Kontrakter!$D$2,L456=Kontrakter!$C$4,Kontrakter!$D$4,L456=Kontrakter!$C$5,Kontrakter!$D$5,L456=Kontrakter!$C$6,Kontrakter!$D$6,L456=Kontrakter!$C$7,Kontrakter!$D$7,L456=Kontrakter!$C$8,Kontrakter!$D$8,L456=Kontrakter!$C$9,Kontrakter!$D$9,L456=Kontrakter!$C$10,Kontrakter!$D$10,L456=Kontrakter!$C$11,Kontrakter!$D$11)</f>
        <v>23128800</v>
      </c>
      <c r="N456" s="47" t="str" cm="1">
        <f t="array" ref="N456">_xlfn.IFS(L456=Kontrakter!$C$3,Kontrakter!$E$3,L456=Kontrakter!$C$2,Kontrakter!$E$2,L456=Kontrakter!$C$4,Kontrakter!$E$4,L456=Kontrakter!$C$5,Kontrakter!$E$5,L456=Kontrakter!$C$6,Kontrakter!$E$6,L456=Kontrakter!$C$7,Kontrakter!$E$7,L456=Kontrakter!$C$8,Kontrakter!$E$8,L456=Kontrakter!$C$9,Kontrakter!$E$9,L456=Kontrakter!$C$10,Kontrakter!$E$10,L456=Kontrakter!$C$11,Kontrakter!$E$11)</f>
        <v>tilsyn@elvia.no</v>
      </c>
    </row>
    <row r="457" spans="1:14" s="42" customFormat="1" x14ac:dyDescent="0.3">
      <c r="A457" s="43">
        <v>858</v>
      </c>
      <c r="B457" s="42" t="s">
        <v>10</v>
      </c>
      <c r="C457" s="42" t="s">
        <v>485</v>
      </c>
      <c r="D457" s="42" t="s">
        <v>16</v>
      </c>
      <c r="E457" s="42" t="s">
        <v>185</v>
      </c>
      <c r="F457" s="44" t="s">
        <v>1403</v>
      </c>
      <c r="G457" s="42" t="s">
        <v>10</v>
      </c>
      <c r="H457" s="45" t="s">
        <v>1364</v>
      </c>
      <c r="I457" s="46">
        <v>2</v>
      </c>
      <c r="J457" s="46" t="s">
        <v>10</v>
      </c>
      <c r="K457" s="46" t="s">
        <v>185</v>
      </c>
      <c r="L457" s="45" t="str" cm="1">
        <f t="array" ref="L457">_xlfn.IFS(H457=Kontrakter!$B$3,Kontrakter!$C$3,H457=Kontrakter!$B$2,Kontrakter!$C$2,H457=Kontrakter!$B$4,Kontrakter!$C$4,H457=Kontrakter!$B$5,Kontrakter!$C$5,H457=Kontrakter!$B$6,Kontrakter!$C$6,H457=Kontrakter!$B$7,Kontrakter!$C$7,H457=Kontrakter!$B$8,Kontrakter!$C$8,H457=Kontrakter!$B$9,Kontrakter!$C$9,H457=Kontrakter!$B$10,Kontrakter!$C$10,H457=Kontrakter!$B$11,Kontrakter!$C$11)</f>
        <v>Omexom Elsikkerhet AS</v>
      </c>
      <c r="M457" s="45" cm="1">
        <f t="array" ref="M457">_xlfn.IFS(L457=Kontrakter!$C$3,Kontrakter!$D$3,L457=Kontrakter!$C$2,Kontrakter!$D$2,L457=Kontrakter!$C$4,Kontrakter!$D$4,L457=Kontrakter!$C$5,Kontrakter!$D$5,L457=Kontrakter!$C$6,Kontrakter!$D$6,L457=Kontrakter!$C$7,Kontrakter!$D$7,L457=Kontrakter!$C$8,Kontrakter!$D$8,L457=Kontrakter!$C$9,Kontrakter!$D$9,L457=Kontrakter!$C$10,Kontrakter!$D$10,L457=Kontrakter!$C$11,Kontrakter!$D$11)</f>
        <v>23128800</v>
      </c>
      <c r="N457" s="47" t="str" cm="1">
        <f t="array" ref="N457">_xlfn.IFS(L457=Kontrakter!$C$3,Kontrakter!$E$3,L457=Kontrakter!$C$2,Kontrakter!$E$2,L457=Kontrakter!$C$4,Kontrakter!$E$4,L457=Kontrakter!$C$5,Kontrakter!$E$5,L457=Kontrakter!$C$6,Kontrakter!$E$6,L457=Kontrakter!$C$7,Kontrakter!$E$7,L457=Kontrakter!$C$8,Kontrakter!$E$8,L457=Kontrakter!$C$9,Kontrakter!$E$9,L457=Kontrakter!$C$10,Kontrakter!$E$10,L457=Kontrakter!$C$11,Kontrakter!$E$11)</f>
        <v>tilsyn@elvia.no</v>
      </c>
    </row>
    <row r="458" spans="1:14" s="42" customFormat="1" x14ac:dyDescent="0.3">
      <c r="A458" s="43">
        <v>860</v>
      </c>
      <c r="B458" s="42" t="s">
        <v>10</v>
      </c>
      <c r="C458" s="42" t="s">
        <v>486</v>
      </c>
      <c r="D458" s="42" t="s">
        <v>16</v>
      </c>
      <c r="E458" s="42" t="s">
        <v>185</v>
      </c>
      <c r="F458" s="44" t="s">
        <v>1403</v>
      </c>
      <c r="G458" s="42" t="s">
        <v>10</v>
      </c>
      <c r="H458" s="45" t="s">
        <v>1364</v>
      </c>
      <c r="I458" s="46">
        <v>2</v>
      </c>
      <c r="J458" s="46" t="s">
        <v>10</v>
      </c>
      <c r="K458" s="46" t="s">
        <v>185</v>
      </c>
      <c r="L458" s="45" t="str" cm="1">
        <f t="array" ref="L458">_xlfn.IFS(H458=Kontrakter!$B$3,Kontrakter!$C$3,H458=Kontrakter!$B$2,Kontrakter!$C$2,H458=Kontrakter!$B$4,Kontrakter!$C$4,H458=Kontrakter!$B$5,Kontrakter!$C$5,H458=Kontrakter!$B$6,Kontrakter!$C$6,H458=Kontrakter!$B$7,Kontrakter!$C$7,H458=Kontrakter!$B$8,Kontrakter!$C$8,H458=Kontrakter!$B$9,Kontrakter!$C$9,H458=Kontrakter!$B$10,Kontrakter!$C$10,H458=Kontrakter!$B$11,Kontrakter!$C$11)</f>
        <v>Omexom Elsikkerhet AS</v>
      </c>
      <c r="M458" s="45" cm="1">
        <f t="array" ref="M458">_xlfn.IFS(L458=Kontrakter!$C$3,Kontrakter!$D$3,L458=Kontrakter!$C$2,Kontrakter!$D$2,L458=Kontrakter!$C$4,Kontrakter!$D$4,L458=Kontrakter!$C$5,Kontrakter!$D$5,L458=Kontrakter!$C$6,Kontrakter!$D$6,L458=Kontrakter!$C$7,Kontrakter!$D$7,L458=Kontrakter!$C$8,Kontrakter!$D$8,L458=Kontrakter!$C$9,Kontrakter!$D$9,L458=Kontrakter!$C$10,Kontrakter!$D$10,L458=Kontrakter!$C$11,Kontrakter!$D$11)</f>
        <v>23128800</v>
      </c>
      <c r="N458" s="47" t="str" cm="1">
        <f t="array" ref="N458">_xlfn.IFS(L458=Kontrakter!$C$3,Kontrakter!$E$3,L458=Kontrakter!$C$2,Kontrakter!$E$2,L458=Kontrakter!$C$4,Kontrakter!$E$4,L458=Kontrakter!$C$5,Kontrakter!$E$5,L458=Kontrakter!$C$6,Kontrakter!$E$6,L458=Kontrakter!$C$7,Kontrakter!$E$7,L458=Kontrakter!$C$8,Kontrakter!$E$8,L458=Kontrakter!$C$9,Kontrakter!$E$9,L458=Kontrakter!$C$10,Kontrakter!$E$10,L458=Kontrakter!$C$11,Kontrakter!$E$11)</f>
        <v>tilsyn@elvia.no</v>
      </c>
    </row>
    <row r="459" spans="1:14" s="42" customFormat="1" x14ac:dyDescent="0.3">
      <c r="A459" s="43">
        <v>861</v>
      </c>
      <c r="B459" s="42" t="s">
        <v>10</v>
      </c>
      <c r="C459" s="42" t="s">
        <v>487</v>
      </c>
      <c r="D459" s="42" t="s">
        <v>16</v>
      </c>
      <c r="E459" s="42" t="s">
        <v>185</v>
      </c>
      <c r="F459" s="44" t="s">
        <v>1403</v>
      </c>
      <c r="G459" s="42" t="s">
        <v>10</v>
      </c>
      <c r="H459" s="45" t="s">
        <v>1364</v>
      </c>
      <c r="I459" s="46">
        <v>2</v>
      </c>
      <c r="J459" s="46" t="s">
        <v>10</v>
      </c>
      <c r="K459" s="46" t="s">
        <v>185</v>
      </c>
      <c r="L459" s="45" t="str" cm="1">
        <f t="array" ref="L459">_xlfn.IFS(H459=Kontrakter!$B$3,Kontrakter!$C$3,H459=Kontrakter!$B$2,Kontrakter!$C$2,H459=Kontrakter!$B$4,Kontrakter!$C$4,H459=Kontrakter!$B$5,Kontrakter!$C$5,H459=Kontrakter!$B$6,Kontrakter!$C$6,H459=Kontrakter!$B$7,Kontrakter!$C$7,H459=Kontrakter!$B$8,Kontrakter!$C$8,H459=Kontrakter!$B$9,Kontrakter!$C$9,H459=Kontrakter!$B$10,Kontrakter!$C$10,H459=Kontrakter!$B$11,Kontrakter!$C$11)</f>
        <v>Omexom Elsikkerhet AS</v>
      </c>
      <c r="M459" s="45" cm="1">
        <f t="array" ref="M459">_xlfn.IFS(L459=Kontrakter!$C$3,Kontrakter!$D$3,L459=Kontrakter!$C$2,Kontrakter!$D$2,L459=Kontrakter!$C$4,Kontrakter!$D$4,L459=Kontrakter!$C$5,Kontrakter!$D$5,L459=Kontrakter!$C$6,Kontrakter!$D$6,L459=Kontrakter!$C$7,Kontrakter!$D$7,L459=Kontrakter!$C$8,Kontrakter!$D$8,L459=Kontrakter!$C$9,Kontrakter!$D$9,L459=Kontrakter!$C$10,Kontrakter!$D$10,L459=Kontrakter!$C$11,Kontrakter!$D$11)</f>
        <v>23128800</v>
      </c>
      <c r="N459" s="47" t="str" cm="1">
        <f t="array" ref="N459">_xlfn.IFS(L459=Kontrakter!$C$3,Kontrakter!$E$3,L459=Kontrakter!$C$2,Kontrakter!$E$2,L459=Kontrakter!$C$4,Kontrakter!$E$4,L459=Kontrakter!$C$5,Kontrakter!$E$5,L459=Kontrakter!$C$6,Kontrakter!$E$6,L459=Kontrakter!$C$7,Kontrakter!$E$7,L459=Kontrakter!$C$8,Kontrakter!$E$8,L459=Kontrakter!$C$9,Kontrakter!$E$9,L459=Kontrakter!$C$10,Kontrakter!$E$10,L459=Kontrakter!$C$11,Kontrakter!$E$11)</f>
        <v>tilsyn@elvia.no</v>
      </c>
    </row>
    <row r="460" spans="1:14" s="42" customFormat="1" x14ac:dyDescent="0.3">
      <c r="A460" s="43">
        <v>862</v>
      </c>
      <c r="B460" s="42" t="s">
        <v>10</v>
      </c>
      <c r="C460" s="42" t="s">
        <v>488</v>
      </c>
      <c r="D460" s="42" t="s">
        <v>16</v>
      </c>
      <c r="E460" s="42" t="s">
        <v>185</v>
      </c>
      <c r="F460" s="44" t="s">
        <v>1403</v>
      </c>
      <c r="G460" s="42" t="s">
        <v>10</v>
      </c>
      <c r="H460" s="45" t="s">
        <v>1364</v>
      </c>
      <c r="I460" s="46">
        <v>2</v>
      </c>
      <c r="J460" s="46" t="s">
        <v>10</v>
      </c>
      <c r="K460" s="46" t="s">
        <v>185</v>
      </c>
      <c r="L460" s="45" t="str" cm="1">
        <f t="array" ref="L460">_xlfn.IFS(H460=Kontrakter!$B$3,Kontrakter!$C$3,H460=Kontrakter!$B$2,Kontrakter!$C$2,H460=Kontrakter!$B$4,Kontrakter!$C$4,H460=Kontrakter!$B$5,Kontrakter!$C$5,H460=Kontrakter!$B$6,Kontrakter!$C$6,H460=Kontrakter!$B$7,Kontrakter!$C$7,H460=Kontrakter!$B$8,Kontrakter!$C$8,H460=Kontrakter!$B$9,Kontrakter!$C$9,H460=Kontrakter!$B$10,Kontrakter!$C$10,H460=Kontrakter!$B$11,Kontrakter!$C$11)</f>
        <v>Omexom Elsikkerhet AS</v>
      </c>
      <c r="M460" s="45" cm="1">
        <f t="array" ref="M460">_xlfn.IFS(L460=Kontrakter!$C$3,Kontrakter!$D$3,L460=Kontrakter!$C$2,Kontrakter!$D$2,L460=Kontrakter!$C$4,Kontrakter!$D$4,L460=Kontrakter!$C$5,Kontrakter!$D$5,L460=Kontrakter!$C$6,Kontrakter!$D$6,L460=Kontrakter!$C$7,Kontrakter!$D$7,L460=Kontrakter!$C$8,Kontrakter!$D$8,L460=Kontrakter!$C$9,Kontrakter!$D$9,L460=Kontrakter!$C$10,Kontrakter!$D$10,L460=Kontrakter!$C$11,Kontrakter!$D$11)</f>
        <v>23128800</v>
      </c>
      <c r="N460" s="47" t="str" cm="1">
        <f t="array" ref="N460">_xlfn.IFS(L460=Kontrakter!$C$3,Kontrakter!$E$3,L460=Kontrakter!$C$2,Kontrakter!$E$2,L460=Kontrakter!$C$4,Kontrakter!$E$4,L460=Kontrakter!$C$5,Kontrakter!$E$5,L460=Kontrakter!$C$6,Kontrakter!$E$6,L460=Kontrakter!$C$7,Kontrakter!$E$7,L460=Kontrakter!$C$8,Kontrakter!$E$8,L460=Kontrakter!$C$9,Kontrakter!$E$9,L460=Kontrakter!$C$10,Kontrakter!$E$10,L460=Kontrakter!$C$11,Kontrakter!$E$11)</f>
        <v>tilsyn@elvia.no</v>
      </c>
    </row>
    <row r="461" spans="1:14" s="42" customFormat="1" x14ac:dyDescent="0.3">
      <c r="A461" s="43">
        <v>863</v>
      </c>
      <c r="B461" s="42" t="s">
        <v>10</v>
      </c>
      <c r="C461" s="42" t="s">
        <v>489</v>
      </c>
      <c r="D461" s="42" t="s">
        <v>16</v>
      </c>
      <c r="E461" s="42" t="s">
        <v>185</v>
      </c>
      <c r="F461" s="44" t="s">
        <v>1403</v>
      </c>
      <c r="G461" s="42" t="s">
        <v>10</v>
      </c>
      <c r="H461" s="45" t="s">
        <v>1364</v>
      </c>
      <c r="I461" s="46">
        <v>2</v>
      </c>
      <c r="J461" s="46" t="s">
        <v>10</v>
      </c>
      <c r="K461" s="46" t="s">
        <v>185</v>
      </c>
      <c r="L461" s="45" t="str" cm="1">
        <f t="array" ref="L461">_xlfn.IFS(H461=Kontrakter!$B$3,Kontrakter!$C$3,H461=Kontrakter!$B$2,Kontrakter!$C$2,H461=Kontrakter!$B$4,Kontrakter!$C$4,H461=Kontrakter!$B$5,Kontrakter!$C$5,H461=Kontrakter!$B$6,Kontrakter!$C$6,H461=Kontrakter!$B$7,Kontrakter!$C$7,H461=Kontrakter!$B$8,Kontrakter!$C$8,H461=Kontrakter!$B$9,Kontrakter!$C$9,H461=Kontrakter!$B$10,Kontrakter!$C$10,H461=Kontrakter!$B$11,Kontrakter!$C$11)</f>
        <v>Omexom Elsikkerhet AS</v>
      </c>
      <c r="M461" s="45" cm="1">
        <f t="array" ref="M461">_xlfn.IFS(L461=Kontrakter!$C$3,Kontrakter!$D$3,L461=Kontrakter!$C$2,Kontrakter!$D$2,L461=Kontrakter!$C$4,Kontrakter!$D$4,L461=Kontrakter!$C$5,Kontrakter!$D$5,L461=Kontrakter!$C$6,Kontrakter!$D$6,L461=Kontrakter!$C$7,Kontrakter!$D$7,L461=Kontrakter!$C$8,Kontrakter!$D$8,L461=Kontrakter!$C$9,Kontrakter!$D$9,L461=Kontrakter!$C$10,Kontrakter!$D$10,L461=Kontrakter!$C$11,Kontrakter!$D$11)</f>
        <v>23128800</v>
      </c>
      <c r="N461" s="47" t="str" cm="1">
        <f t="array" ref="N461">_xlfn.IFS(L461=Kontrakter!$C$3,Kontrakter!$E$3,L461=Kontrakter!$C$2,Kontrakter!$E$2,L461=Kontrakter!$C$4,Kontrakter!$E$4,L461=Kontrakter!$C$5,Kontrakter!$E$5,L461=Kontrakter!$C$6,Kontrakter!$E$6,L461=Kontrakter!$C$7,Kontrakter!$E$7,L461=Kontrakter!$C$8,Kontrakter!$E$8,L461=Kontrakter!$C$9,Kontrakter!$E$9,L461=Kontrakter!$C$10,Kontrakter!$E$10,L461=Kontrakter!$C$11,Kontrakter!$E$11)</f>
        <v>tilsyn@elvia.no</v>
      </c>
    </row>
    <row r="462" spans="1:14" s="42" customFormat="1" x14ac:dyDescent="0.3">
      <c r="A462" s="43">
        <v>864</v>
      </c>
      <c r="B462" s="42" t="s">
        <v>10</v>
      </c>
      <c r="C462" s="42" t="s">
        <v>490</v>
      </c>
      <c r="D462" s="42" t="s">
        <v>16</v>
      </c>
      <c r="E462" s="42" t="s">
        <v>185</v>
      </c>
      <c r="F462" s="44" t="s">
        <v>1403</v>
      </c>
      <c r="G462" s="42" t="s">
        <v>10</v>
      </c>
      <c r="H462" s="45" t="s">
        <v>1364</v>
      </c>
      <c r="I462" s="46">
        <v>2</v>
      </c>
      <c r="J462" s="46" t="s">
        <v>10</v>
      </c>
      <c r="K462" s="46" t="s">
        <v>185</v>
      </c>
      <c r="L462" s="45" t="str" cm="1">
        <f t="array" ref="L462">_xlfn.IFS(H462=Kontrakter!$B$3,Kontrakter!$C$3,H462=Kontrakter!$B$2,Kontrakter!$C$2,H462=Kontrakter!$B$4,Kontrakter!$C$4,H462=Kontrakter!$B$5,Kontrakter!$C$5,H462=Kontrakter!$B$6,Kontrakter!$C$6,H462=Kontrakter!$B$7,Kontrakter!$C$7,H462=Kontrakter!$B$8,Kontrakter!$C$8,H462=Kontrakter!$B$9,Kontrakter!$C$9,H462=Kontrakter!$B$10,Kontrakter!$C$10,H462=Kontrakter!$B$11,Kontrakter!$C$11)</f>
        <v>Omexom Elsikkerhet AS</v>
      </c>
      <c r="M462" s="45" cm="1">
        <f t="array" ref="M462">_xlfn.IFS(L462=Kontrakter!$C$3,Kontrakter!$D$3,L462=Kontrakter!$C$2,Kontrakter!$D$2,L462=Kontrakter!$C$4,Kontrakter!$D$4,L462=Kontrakter!$C$5,Kontrakter!$D$5,L462=Kontrakter!$C$6,Kontrakter!$D$6,L462=Kontrakter!$C$7,Kontrakter!$D$7,L462=Kontrakter!$C$8,Kontrakter!$D$8,L462=Kontrakter!$C$9,Kontrakter!$D$9,L462=Kontrakter!$C$10,Kontrakter!$D$10,L462=Kontrakter!$C$11,Kontrakter!$D$11)</f>
        <v>23128800</v>
      </c>
      <c r="N462" s="47" t="str" cm="1">
        <f t="array" ref="N462">_xlfn.IFS(L462=Kontrakter!$C$3,Kontrakter!$E$3,L462=Kontrakter!$C$2,Kontrakter!$E$2,L462=Kontrakter!$C$4,Kontrakter!$E$4,L462=Kontrakter!$C$5,Kontrakter!$E$5,L462=Kontrakter!$C$6,Kontrakter!$E$6,L462=Kontrakter!$C$7,Kontrakter!$E$7,L462=Kontrakter!$C$8,Kontrakter!$E$8,L462=Kontrakter!$C$9,Kontrakter!$E$9,L462=Kontrakter!$C$10,Kontrakter!$E$10,L462=Kontrakter!$C$11,Kontrakter!$E$11)</f>
        <v>tilsyn@elvia.no</v>
      </c>
    </row>
    <row r="463" spans="1:14" s="42" customFormat="1" x14ac:dyDescent="0.3">
      <c r="A463" s="43">
        <v>870</v>
      </c>
      <c r="B463" s="42" t="s">
        <v>10</v>
      </c>
      <c r="C463" s="42" t="s">
        <v>491</v>
      </c>
      <c r="D463" s="42" t="s">
        <v>16</v>
      </c>
      <c r="E463" s="42" t="s">
        <v>185</v>
      </c>
      <c r="F463" s="44" t="s">
        <v>1403</v>
      </c>
      <c r="G463" s="42" t="s">
        <v>10</v>
      </c>
      <c r="H463" s="45" t="s">
        <v>1364</v>
      </c>
      <c r="I463" s="46">
        <v>2</v>
      </c>
      <c r="J463" s="46" t="s">
        <v>10</v>
      </c>
      <c r="K463" s="46" t="s">
        <v>185</v>
      </c>
      <c r="L463" s="45" t="str" cm="1">
        <f t="array" ref="L463">_xlfn.IFS(H463=Kontrakter!$B$3,Kontrakter!$C$3,H463=Kontrakter!$B$2,Kontrakter!$C$2,H463=Kontrakter!$B$4,Kontrakter!$C$4,H463=Kontrakter!$B$5,Kontrakter!$C$5,H463=Kontrakter!$B$6,Kontrakter!$C$6,H463=Kontrakter!$B$7,Kontrakter!$C$7,H463=Kontrakter!$B$8,Kontrakter!$C$8,H463=Kontrakter!$B$9,Kontrakter!$C$9,H463=Kontrakter!$B$10,Kontrakter!$C$10,H463=Kontrakter!$B$11,Kontrakter!$C$11)</f>
        <v>Omexom Elsikkerhet AS</v>
      </c>
      <c r="M463" s="45" cm="1">
        <f t="array" ref="M463">_xlfn.IFS(L463=Kontrakter!$C$3,Kontrakter!$D$3,L463=Kontrakter!$C$2,Kontrakter!$D$2,L463=Kontrakter!$C$4,Kontrakter!$D$4,L463=Kontrakter!$C$5,Kontrakter!$D$5,L463=Kontrakter!$C$6,Kontrakter!$D$6,L463=Kontrakter!$C$7,Kontrakter!$D$7,L463=Kontrakter!$C$8,Kontrakter!$D$8,L463=Kontrakter!$C$9,Kontrakter!$D$9,L463=Kontrakter!$C$10,Kontrakter!$D$10,L463=Kontrakter!$C$11,Kontrakter!$D$11)</f>
        <v>23128800</v>
      </c>
      <c r="N463" s="47" t="str" cm="1">
        <f t="array" ref="N463">_xlfn.IFS(L463=Kontrakter!$C$3,Kontrakter!$E$3,L463=Kontrakter!$C$2,Kontrakter!$E$2,L463=Kontrakter!$C$4,Kontrakter!$E$4,L463=Kontrakter!$C$5,Kontrakter!$E$5,L463=Kontrakter!$C$6,Kontrakter!$E$6,L463=Kontrakter!$C$7,Kontrakter!$E$7,L463=Kontrakter!$C$8,Kontrakter!$E$8,L463=Kontrakter!$C$9,Kontrakter!$E$9,L463=Kontrakter!$C$10,Kontrakter!$E$10,L463=Kontrakter!$C$11,Kontrakter!$E$11)</f>
        <v>tilsyn@elvia.no</v>
      </c>
    </row>
    <row r="464" spans="1:14" s="42" customFormat="1" x14ac:dyDescent="0.3">
      <c r="A464" s="43">
        <v>871</v>
      </c>
      <c r="B464" s="42" t="s">
        <v>10</v>
      </c>
      <c r="C464" s="42" t="s">
        <v>492</v>
      </c>
      <c r="D464" s="42" t="s">
        <v>16</v>
      </c>
      <c r="E464" s="42" t="s">
        <v>185</v>
      </c>
      <c r="F464" s="44" t="s">
        <v>1403</v>
      </c>
      <c r="G464" s="42" t="s">
        <v>10</v>
      </c>
      <c r="H464" s="45" t="s">
        <v>1364</v>
      </c>
      <c r="I464" s="46">
        <v>2</v>
      </c>
      <c r="J464" s="46" t="s">
        <v>10</v>
      </c>
      <c r="K464" s="46" t="s">
        <v>185</v>
      </c>
      <c r="L464" s="45" t="str" cm="1">
        <f t="array" ref="L464">_xlfn.IFS(H464=Kontrakter!$B$3,Kontrakter!$C$3,H464=Kontrakter!$B$2,Kontrakter!$C$2,H464=Kontrakter!$B$4,Kontrakter!$C$4,H464=Kontrakter!$B$5,Kontrakter!$C$5,H464=Kontrakter!$B$6,Kontrakter!$C$6,H464=Kontrakter!$B$7,Kontrakter!$C$7,H464=Kontrakter!$B$8,Kontrakter!$C$8,H464=Kontrakter!$B$9,Kontrakter!$C$9,H464=Kontrakter!$B$10,Kontrakter!$C$10,H464=Kontrakter!$B$11,Kontrakter!$C$11)</f>
        <v>Omexom Elsikkerhet AS</v>
      </c>
      <c r="M464" s="45" cm="1">
        <f t="array" ref="M464">_xlfn.IFS(L464=Kontrakter!$C$3,Kontrakter!$D$3,L464=Kontrakter!$C$2,Kontrakter!$D$2,L464=Kontrakter!$C$4,Kontrakter!$D$4,L464=Kontrakter!$C$5,Kontrakter!$D$5,L464=Kontrakter!$C$6,Kontrakter!$D$6,L464=Kontrakter!$C$7,Kontrakter!$D$7,L464=Kontrakter!$C$8,Kontrakter!$D$8,L464=Kontrakter!$C$9,Kontrakter!$D$9,L464=Kontrakter!$C$10,Kontrakter!$D$10,L464=Kontrakter!$C$11,Kontrakter!$D$11)</f>
        <v>23128800</v>
      </c>
      <c r="N464" s="47" t="str" cm="1">
        <f t="array" ref="N464">_xlfn.IFS(L464=Kontrakter!$C$3,Kontrakter!$E$3,L464=Kontrakter!$C$2,Kontrakter!$E$2,L464=Kontrakter!$C$4,Kontrakter!$E$4,L464=Kontrakter!$C$5,Kontrakter!$E$5,L464=Kontrakter!$C$6,Kontrakter!$E$6,L464=Kontrakter!$C$7,Kontrakter!$E$7,L464=Kontrakter!$C$8,Kontrakter!$E$8,L464=Kontrakter!$C$9,Kontrakter!$E$9,L464=Kontrakter!$C$10,Kontrakter!$E$10,L464=Kontrakter!$C$11,Kontrakter!$E$11)</f>
        <v>tilsyn@elvia.no</v>
      </c>
    </row>
    <row r="465" spans="1:14" s="42" customFormat="1" x14ac:dyDescent="0.3">
      <c r="A465" s="43">
        <v>872</v>
      </c>
      <c r="B465" s="42" t="s">
        <v>10</v>
      </c>
      <c r="C465" s="42" t="s">
        <v>493</v>
      </c>
      <c r="D465" s="42" t="s">
        <v>16</v>
      </c>
      <c r="E465" s="42" t="s">
        <v>185</v>
      </c>
      <c r="F465" s="44" t="s">
        <v>1403</v>
      </c>
      <c r="G465" s="42" t="s">
        <v>10</v>
      </c>
      <c r="H465" s="45" t="s">
        <v>1364</v>
      </c>
      <c r="I465" s="46">
        <v>2</v>
      </c>
      <c r="J465" s="46" t="s">
        <v>10</v>
      </c>
      <c r="K465" s="46" t="s">
        <v>185</v>
      </c>
      <c r="L465" s="45" t="str" cm="1">
        <f t="array" ref="L465">_xlfn.IFS(H465=Kontrakter!$B$3,Kontrakter!$C$3,H465=Kontrakter!$B$2,Kontrakter!$C$2,H465=Kontrakter!$B$4,Kontrakter!$C$4,H465=Kontrakter!$B$5,Kontrakter!$C$5,H465=Kontrakter!$B$6,Kontrakter!$C$6,H465=Kontrakter!$B$7,Kontrakter!$C$7,H465=Kontrakter!$B$8,Kontrakter!$C$8,H465=Kontrakter!$B$9,Kontrakter!$C$9,H465=Kontrakter!$B$10,Kontrakter!$C$10,H465=Kontrakter!$B$11,Kontrakter!$C$11)</f>
        <v>Omexom Elsikkerhet AS</v>
      </c>
      <c r="M465" s="45" cm="1">
        <f t="array" ref="M465">_xlfn.IFS(L465=Kontrakter!$C$3,Kontrakter!$D$3,L465=Kontrakter!$C$2,Kontrakter!$D$2,L465=Kontrakter!$C$4,Kontrakter!$D$4,L465=Kontrakter!$C$5,Kontrakter!$D$5,L465=Kontrakter!$C$6,Kontrakter!$D$6,L465=Kontrakter!$C$7,Kontrakter!$D$7,L465=Kontrakter!$C$8,Kontrakter!$D$8,L465=Kontrakter!$C$9,Kontrakter!$D$9,L465=Kontrakter!$C$10,Kontrakter!$D$10,L465=Kontrakter!$C$11,Kontrakter!$D$11)</f>
        <v>23128800</v>
      </c>
      <c r="N465" s="47" t="str" cm="1">
        <f t="array" ref="N465">_xlfn.IFS(L465=Kontrakter!$C$3,Kontrakter!$E$3,L465=Kontrakter!$C$2,Kontrakter!$E$2,L465=Kontrakter!$C$4,Kontrakter!$E$4,L465=Kontrakter!$C$5,Kontrakter!$E$5,L465=Kontrakter!$C$6,Kontrakter!$E$6,L465=Kontrakter!$C$7,Kontrakter!$E$7,L465=Kontrakter!$C$8,Kontrakter!$E$8,L465=Kontrakter!$C$9,Kontrakter!$E$9,L465=Kontrakter!$C$10,Kontrakter!$E$10,L465=Kontrakter!$C$11,Kontrakter!$E$11)</f>
        <v>tilsyn@elvia.no</v>
      </c>
    </row>
    <row r="466" spans="1:14" s="42" customFormat="1" x14ac:dyDescent="0.3">
      <c r="A466" s="43">
        <v>873</v>
      </c>
      <c r="B466" s="42" t="s">
        <v>10</v>
      </c>
      <c r="C466" s="42" t="s">
        <v>494</v>
      </c>
      <c r="D466" s="42" t="s">
        <v>16</v>
      </c>
      <c r="E466" s="42" t="s">
        <v>185</v>
      </c>
      <c r="F466" s="44" t="s">
        <v>1403</v>
      </c>
      <c r="G466" s="42" t="s">
        <v>10</v>
      </c>
      <c r="H466" s="45" t="s">
        <v>1364</v>
      </c>
      <c r="I466" s="46">
        <v>2</v>
      </c>
      <c r="J466" s="46" t="s">
        <v>10</v>
      </c>
      <c r="K466" s="46" t="s">
        <v>185</v>
      </c>
      <c r="L466" s="45" t="str" cm="1">
        <f t="array" ref="L466">_xlfn.IFS(H466=Kontrakter!$B$3,Kontrakter!$C$3,H466=Kontrakter!$B$2,Kontrakter!$C$2,H466=Kontrakter!$B$4,Kontrakter!$C$4,H466=Kontrakter!$B$5,Kontrakter!$C$5,H466=Kontrakter!$B$6,Kontrakter!$C$6,H466=Kontrakter!$B$7,Kontrakter!$C$7,H466=Kontrakter!$B$8,Kontrakter!$C$8,H466=Kontrakter!$B$9,Kontrakter!$C$9,H466=Kontrakter!$B$10,Kontrakter!$C$10,H466=Kontrakter!$B$11,Kontrakter!$C$11)</f>
        <v>Omexom Elsikkerhet AS</v>
      </c>
      <c r="M466" s="45" cm="1">
        <f t="array" ref="M466">_xlfn.IFS(L466=Kontrakter!$C$3,Kontrakter!$D$3,L466=Kontrakter!$C$2,Kontrakter!$D$2,L466=Kontrakter!$C$4,Kontrakter!$D$4,L466=Kontrakter!$C$5,Kontrakter!$D$5,L466=Kontrakter!$C$6,Kontrakter!$D$6,L466=Kontrakter!$C$7,Kontrakter!$D$7,L466=Kontrakter!$C$8,Kontrakter!$D$8,L466=Kontrakter!$C$9,Kontrakter!$D$9,L466=Kontrakter!$C$10,Kontrakter!$D$10,L466=Kontrakter!$C$11,Kontrakter!$D$11)</f>
        <v>23128800</v>
      </c>
      <c r="N466" s="47" t="str" cm="1">
        <f t="array" ref="N466">_xlfn.IFS(L466=Kontrakter!$C$3,Kontrakter!$E$3,L466=Kontrakter!$C$2,Kontrakter!$E$2,L466=Kontrakter!$C$4,Kontrakter!$E$4,L466=Kontrakter!$C$5,Kontrakter!$E$5,L466=Kontrakter!$C$6,Kontrakter!$E$6,L466=Kontrakter!$C$7,Kontrakter!$E$7,L466=Kontrakter!$C$8,Kontrakter!$E$8,L466=Kontrakter!$C$9,Kontrakter!$E$9,L466=Kontrakter!$C$10,Kontrakter!$E$10,L466=Kontrakter!$C$11,Kontrakter!$E$11)</f>
        <v>tilsyn@elvia.no</v>
      </c>
    </row>
    <row r="467" spans="1:14" s="42" customFormat="1" x14ac:dyDescent="0.3">
      <c r="A467" s="43">
        <v>874</v>
      </c>
      <c r="B467" s="42" t="s">
        <v>10</v>
      </c>
      <c r="C467" s="42" t="s">
        <v>495</v>
      </c>
      <c r="D467" s="42" t="s">
        <v>16</v>
      </c>
      <c r="E467" s="42" t="s">
        <v>185</v>
      </c>
      <c r="F467" s="44" t="s">
        <v>1403</v>
      </c>
      <c r="G467" s="42" t="s">
        <v>10</v>
      </c>
      <c r="H467" s="45" t="s">
        <v>1364</v>
      </c>
      <c r="I467" s="46">
        <v>2</v>
      </c>
      <c r="J467" s="46" t="s">
        <v>10</v>
      </c>
      <c r="K467" s="46" t="s">
        <v>185</v>
      </c>
      <c r="L467" s="45" t="str" cm="1">
        <f t="array" ref="L467">_xlfn.IFS(H467=Kontrakter!$B$3,Kontrakter!$C$3,H467=Kontrakter!$B$2,Kontrakter!$C$2,H467=Kontrakter!$B$4,Kontrakter!$C$4,H467=Kontrakter!$B$5,Kontrakter!$C$5,H467=Kontrakter!$B$6,Kontrakter!$C$6,H467=Kontrakter!$B$7,Kontrakter!$C$7,H467=Kontrakter!$B$8,Kontrakter!$C$8,H467=Kontrakter!$B$9,Kontrakter!$C$9,H467=Kontrakter!$B$10,Kontrakter!$C$10,H467=Kontrakter!$B$11,Kontrakter!$C$11)</f>
        <v>Omexom Elsikkerhet AS</v>
      </c>
      <c r="M467" s="45" cm="1">
        <f t="array" ref="M467">_xlfn.IFS(L467=Kontrakter!$C$3,Kontrakter!$D$3,L467=Kontrakter!$C$2,Kontrakter!$D$2,L467=Kontrakter!$C$4,Kontrakter!$D$4,L467=Kontrakter!$C$5,Kontrakter!$D$5,L467=Kontrakter!$C$6,Kontrakter!$D$6,L467=Kontrakter!$C$7,Kontrakter!$D$7,L467=Kontrakter!$C$8,Kontrakter!$D$8,L467=Kontrakter!$C$9,Kontrakter!$D$9,L467=Kontrakter!$C$10,Kontrakter!$D$10,L467=Kontrakter!$C$11,Kontrakter!$D$11)</f>
        <v>23128800</v>
      </c>
      <c r="N467" s="47" t="str" cm="1">
        <f t="array" ref="N467">_xlfn.IFS(L467=Kontrakter!$C$3,Kontrakter!$E$3,L467=Kontrakter!$C$2,Kontrakter!$E$2,L467=Kontrakter!$C$4,Kontrakter!$E$4,L467=Kontrakter!$C$5,Kontrakter!$E$5,L467=Kontrakter!$C$6,Kontrakter!$E$6,L467=Kontrakter!$C$7,Kontrakter!$E$7,L467=Kontrakter!$C$8,Kontrakter!$E$8,L467=Kontrakter!$C$9,Kontrakter!$E$9,L467=Kontrakter!$C$10,Kontrakter!$E$10,L467=Kontrakter!$C$11,Kontrakter!$E$11)</f>
        <v>tilsyn@elvia.no</v>
      </c>
    </row>
    <row r="468" spans="1:14" s="42" customFormat="1" x14ac:dyDescent="0.3">
      <c r="A468" s="43">
        <v>875</v>
      </c>
      <c r="B468" s="42" t="s">
        <v>10</v>
      </c>
      <c r="C468" s="42" t="s">
        <v>496</v>
      </c>
      <c r="D468" s="42" t="s">
        <v>16</v>
      </c>
      <c r="E468" s="42" t="s">
        <v>185</v>
      </c>
      <c r="F468" s="44" t="s">
        <v>1403</v>
      </c>
      <c r="G468" s="42" t="s">
        <v>10</v>
      </c>
      <c r="H468" s="45" t="s">
        <v>1364</v>
      </c>
      <c r="I468" s="46">
        <v>2</v>
      </c>
      <c r="J468" s="46" t="s">
        <v>10</v>
      </c>
      <c r="K468" s="46" t="s">
        <v>185</v>
      </c>
      <c r="L468" s="45" t="str" cm="1">
        <f t="array" ref="L468">_xlfn.IFS(H468=Kontrakter!$B$3,Kontrakter!$C$3,H468=Kontrakter!$B$2,Kontrakter!$C$2,H468=Kontrakter!$B$4,Kontrakter!$C$4,H468=Kontrakter!$B$5,Kontrakter!$C$5,H468=Kontrakter!$B$6,Kontrakter!$C$6,H468=Kontrakter!$B$7,Kontrakter!$C$7,H468=Kontrakter!$B$8,Kontrakter!$C$8,H468=Kontrakter!$B$9,Kontrakter!$C$9,H468=Kontrakter!$B$10,Kontrakter!$C$10,H468=Kontrakter!$B$11,Kontrakter!$C$11)</f>
        <v>Omexom Elsikkerhet AS</v>
      </c>
      <c r="M468" s="45" cm="1">
        <f t="array" ref="M468">_xlfn.IFS(L468=Kontrakter!$C$3,Kontrakter!$D$3,L468=Kontrakter!$C$2,Kontrakter!$D$2,L468=Kontrakter!$C$4,Kontrakter!$D$4,L468=Kontrakter!$C$5,Kontrakter!$D$5,L468=Kontrakter!$C$6,Kontrakter!$D$6,L468=Kontrakter!$C$7,Kontrakter!$D$7,L468=Kontrakter!$C$8,Kontrakter!$D$8,L468=Kontrakter!$C$9,Kontrakter!$D$9,L468=Kontrakter!$C$10,Kontrakter!$D$10,L468=Kontrakter!$C$11,Kontrakter!$D$11)</f>
        <v>23128800</v>
      </c>
      <c r="N468" s="47" t="str" cm="1">
        <f t="array" ref="N468">_xlfn.IFS(L468=Kontrakter!$C$3,Kontrakter!$E$3,L468=Kontrakter!$C$2,Kontrakter!$E$2,L468=Kontrakter!$C$4,Kontrakter!$E$4,L468=Kontrakter!$C$5,Kontrakter!$E$5,L468=Kontrakter!$C$6,Kontrakter!$E$6,L468=Kontrakter!$C$7,Kontrakter!$E$7,L468=Kontrakter!$C$8,Kontrakter!$E$8,L468=Kontrakter!$C$9,Kontrakter!$E$9,L468=Kontrakter!$C$10,Kontrakter!$E$10,L468=Kontrakter!$C$11,Kontrakter!$E$11)</f>
        <v>tilsyn@elvia.no</v>
      </c>
    </row>
    <row r="469" spans="1:14" s="42" customFormat="1" x14ac:dyDescent="0.3">
      <c r="A469" s="43">
        <v>876</v>
      </c>
      <c r="B469" s="42" t="s">
        <v>10</v>
      </c>
      <c r="C469" s="42" t="s">
        <v>497</v>
      </c>
      <c r="D469" s="42" t="s">
        <v>16</v>
      </c>
      <c r="E469" s="42" t="s">
        <v>185</v>
      </c>
      <c r="F469" s="44" t="s">
        <v>1403</v>
      </c>
      <c r="G469" s="42" t="s">
        <v>10</v>
      </c>
      <c r="H469" s="45" t="s">
        <v>1364</v>
      </c>
      <c r="I469" s="46">
        <v>2</v>
      </c>
      <c r="J469" s="46" t="s">
        <v>10</v>
      </c>
      <c r="K469" s="46" t="s">
        <v>185</v>
      </c>
      <c r="L469" s="45" t="str" cm="1">
        <f t="array" ref="L469">_xlfn.IFS(H469=Kontrakter!$B$3,Kontrakter!$C$3,H469=Kontrakter!$B$2,Kontrakter!$C$2,H469=Kontrakter!$B$4,Kontrakter!$C$4,H469=Kontrakter!$B$5,Kontrakter!$C$5,H469=Kontrakter!$B$6,Kontrakter!$C$6,H469=Kontrakter!$B$7,Kontrakter!$C$7,H469=Kontrakter!$B$8,Kontrakter!$C$8,H469=Kontrakter!$B$9,Kontrakter!$C$9,H469=Kontrakter!$B$10,Kontrakter!$C$10,H469=Kontrakter!$B$11,Kontrakter!$C$11)</f>
        <v>Omexom Elsikkerhet AS</v>
      </c>
      <c r="M469" s="45" cm="1">
        <f t="array" ref="M469">_xlfn.IFS(L469=Kontrakter!$C$3,Kontrakter!$D$3,L469=Kontrakter!$C$2,Kontrakter!$D$2,L469=Kontrakter!$C$4,Kontrakter!$D$4,L469=Kontrakter!$C$5,Kontrakter!$D$5,L469=Kontrakter!$C$6,Kontrakter!$D$6,L469=Kontrakter!$C$7,Kontrakter!$D$7,L469=Kontrakter!$C$8,Kontrakter!$D$8,L469=Kontrakter!$C$9,Kontrakter!$D$9,L469=Kontrakter!$C$10,Kontrakter!$D$10,L469=Kontrakter!$C$11,Kontrakter!$D$11)</f>
        <v>23128800</v>
      </c>
      <c r="N469" s="47" t="str" cm="1">
        <f t="array" ref="N469">_xlfn.IFS(L469=Kontrakter!$C$3,Kontrakter!$E$3,L469=Kontrakter!$C$2,Kontrakter!$E$2,L469=Kontrakter!$C$4,Kontrakter!$E$4,L469=Kontrakter!$C$5,Kontrakter!$E$5,L469=Kontrakter!$C$6,Kontrakter!$E$6,L469=Kontrakter!$C$7,Kontrakter!$E$7,L469=Kontrakter!$C$8,Kontrakter!$E$8,L469=Kontrakter!$C$9,Kontrakter!$E$9,L469=Kontrakter!$C$10,Kontrakter!$E$10,L469=Kontrakter!$C$11,Kontrakter!$E$11)</f>
        <v>tilsyn@elvia.no</v>
      </c>
    </row>
    <row r="470" spans="1:14" s="42" customFormat="1" x14ac:dyDescent="0.3">
      <c r="A470" s="43">
        <v>877</v>
      </c>
      <c r="B470" s="42" t="s">
        <v>10</v>
      </c>
      <c r="C470" s="42" t="s">
        <v>498</v>
      </c>
      <c r="D470" s="42" t="s">
        <v>16</v>
      </c>
      <c r="E470" s="42" t="s">
        <v>185</v>
      </c>
      <c r="F470" s="44" t="s">
        <v>1403</v>
      </c>
      <c r="G470" s="42" t="s">
        <v>10</v>
      </c>
      <c r="H470" s="45" t="s">
        <v>1364</v>
      </c>
      <c r="I470" s="46">
        <v>2</v>
      </c>
      <c r="J470" s="46" t="s">
        <v>10</v>
      </c>
      <c r="K470" s="46" t="s">
        <v>185</v>
      </c>
      <c r="L470" s="45" t="str" cm="1">
        <f t="array" ref="L470">_xlfn.IFS(H470=Kontrakter!$B$3,Kontrakter!$C$3,H470=Kontrakter!$B$2,Kontrakter!$C$2,H470=Kontrakter!$B$4,Kontrakter!$C$4,H470=Kontrakter!$B$5,Kontrakter!$C$5,H470=Kontrakter!$B$6,Kontrakter!$C$6,H470=Kontrakter!$B$7,Kontrakter!$C$7,H470=Kontrakter!$B$8,Kontrakter!$C$8,H470=Kontrakter!$B$9,Kontrakter!$C$9,H470=Kontrakter!$B$10,Kontrakter!$C$10,H470=Kontrakter!$B$11,Kontrakter!$C$11)</f>
        <v>Omexom Elsikkerhet AS</v>
      </c>
      <c r="M470" s="45" cm="1">
        <f t="array" ref="M470">_xlfn.IFS(L470=Kontrakter!$C$3,Kontrakter!$D$3,L470=Kontrakter!$C$2,Kontrakter!$D$2,L470=Kontrakter!$C$4,Kontrakter!$D$4,L470=Kontrakter!$C$5,Kontrakter!$D$5,L470=Kontrakter!$C$6,Kontrakter!$D$6,L470=Kontrakter!$C$7,Kontrakter!$D$7,L470=Kontrakter!$C$8,Kontrakter!$D$8,L470=Kontrakter!$C$9,Kontrakter!$D$9,L470=Kontrakter!$C$10,Kontrakter!$D$10,L470=Kontrakter!$C$11,Kontrakter!$D$11)</f>
        <v>23128800</v>
      </c>
      <c r="N470" s="47" t="str" cm="1">
        <f t="array" ref="N470">_xlfn.IFS(L470=Kontrakter!$C$3,Kontrakter!$E$3,L470=Kontrakter!$C$2,Kontrakter!$E$2,L470=Kontrakter!$C$4,Kontrakter!$E$4,L470=Kontrakter!$C$5,Kontrakter!$E$5,L470=Kontrakter!$C$6,Kontrakter!$E$6,L470=Kontrakter!$C$7,Kontrakter!$E$7,L470=Kontrakter!$C$8,Kontrakter!$E$8,L470=Kontrakter!$C$9,Kontrakter!$E$9,L470=Kontrakter!$C$10,Kontrakter!$E$10,L470=Kontrakter!$C$11,Kontrakter!$E$11)</f>
        <v>tilsyn@elvia.no</v>
      </c>
    </row>
    <row r="471" spans="1:14" s="42" customFormat="1" x14ac:dyDescent="0.3">
      <c r="A471" s="43">
        <v>880</v>
      </c>
      <c r="B471" s="42" t="s">
        <v>10</v>
      </c>
      <c r="C471" s="42" t="s">
        <v>499</v>
      </c>
      <c r="D471" s="42" t="s">
        <v>16</v>
      </c>
      <c r="E471" s="42" t="s">
        <v>185</v>
      </c>
      <c r="F471" s="44" t="s">
        <v>1403</v>
      </c>
      <c r="G471" s="42" t="s">
        <v>10</v>
      </c>
      <c r="H471" s="45" t="s">
        <v>1364</v>
      </c>
      <c r="I471" s="46">
        <v>2</v>
      </c>
      <c r="J471" s="46" t="s">
        <v>10</v>
      </c>
      <c r="K471" s="46" t="s">
        <v>185</v>
      </c>
      <c r="L471" s="45" t="str" cm="1">
        <f t="array" ref="L471">_xlfn.IFS(H471=Kontrakter!$B$3,Kontrakter!$C$3,H471=Kontrakter!$B$2,Kontrakter!$C$2,H471=Kontrakter!$B$4,Kontrakter!$C$4,H471=Kontrakter!$B$5,Kontrakter!$C$5,H471=Kontrakter!$B$6,Kontrakter!$C$6,H471=Kontrakter!$B$7,Kontrakter!$C$7,H471=Kontrakter!$B$8,Kontrakter!$C$8,H471=Kontrakter!$B$9,Kontrakter!$C$9,H471=Kontrakter!$B$10,Kontrakter!$C$10,H471=Kontrakter!$B$11,Kontrakter!$C$11)</f>
        <v>Omexom Elsikkerhet AS</v>
      </c>
      <c r="M471" s="45" cm="1">
        <f t="array" ref="M471">_xlfn.IFS(L471=Kontrakter!$C$3,Kontrakter!$D$3,L471=Kontrakter!$C$2,Kontrakter!$D$2,L471=Kontrakter!$C$4,Kontrakter!$D$4,L471=Kontrakter!$C$5,Kontrakter!$D$5,L471=Kontrakter!$C$6,Kontrakter!$D$6,L471=Kontrakter!$C$7,Kontrakter!$D$7,L471=Kontrakter!$C$8,Kontrakter!$D$8,L471=Kontrakter!$C$9,Kontrakter!$D$9,L471=Kontrakter!$C$10,Kontrakter!$D$10,L471=Kontrakter!$C$11,Kontrakter!$D$11)</f>
        <v>23128800</v>
      </c>
      <c r="N471" s="47" t="str" cm="1">
        <f t="array" ref="N471">_xlfn.IFS(L471=Kontrakter!$C$3,Kontrakter!$E$3,L471=Kontrakter!$C$2,Kontrakter!$E$2,L471=Kontrakter!$C$4,Kontrakter!$E$4,L471=Kontrakter!$C$5,Kontrakter!$E$5,L471=Kontrakter!$C$6,Kontrakter!$E$6,L471=Kontrakter!$C$7,Kontrakter!$E$7,L471=Kontrakter!$C$8,Kontrakter!$E$8,L471=Kontrakter!$C$9,Kontrakter!$E$9,L471=Kontrakter!$C$10,Kontrakter!$E$10,L471=Kontrakter!$C$11,Kontrakter!$E$11)</f>
        <v>tilsyn@elvia.no</v>
      </c>
    </row>
    <row r="472" spans="1:14" s="42" customFormat="1" x14ac:dyDescent="0.3">
      <c r="A472" s="43">
        <v>881</v>
      </c>
      <c r="B472" s="42" t="s">
        <v>10</v>
      </c>
      <c r="C472" s="42" t="s">
        <v>500</v>
      </c>
      <c r="D472" s="42" t="s">
        <v>16</v>
      </c>
      <c r="E472" s="42" t="s">
        <v>185</v>
      </c>
      <c r="F472" s="44" t="s">
        <v>1403</v>
      </c>
      <c r="G472" s="42" t="s">
        <v>10</v>
      </c>
      <c r="H472" s="45" t="s">
        <v>1364</v>
      </c>
      <c r="I472" s="46">
        <v>2</v>
      </c>
      <c r="J472" s="46" t="s">
        <v>10</v>
      </c>
      <c r="K472" s="46" t="s">
        <v>185</v>
      </c>
      <c r="L472" s="45" t="str" cm="1">
        <f t="array" ref="L472">_xlfn.IFS(H472=Kontrakter!$B$3,Kontrakter!$C$3,H472=Kontrakter!$B$2,Kontrakter!$C$2,H472=Kontrakter!$B$4,Kontrakter!$C$4,H472=Kontrakter!$B$5,Kontrakter!$C$5,H472=Kontrakter!$B$6,Kontrakter!$C$6,H472=Kontrakter!$B$7,Kontrakter!$C$7,H472=Kontrakter!$B$8,Kontrakter!$C$8,H472=Kontrakter!$B$9,Kontrakter!$C$9,H472=Kontrakter!$B$10,Kontrakter!$C$10,H472=Kontrakter!$B$11,Kontrakter!$C$11)</f>
        <v>Omexom Elsikkerhet AS</v>
      </c>
      <c r="M472" s="45" cm="1">
        <f t="array" ref="M472">_xlfn.IFS(L472=Kontrakter!$C$3,Kontrakter!$D$3,L472=Kontrakter!$C$2,Kontrakter!$D$2,L472=Kontrakter!$C$4,Kontrakter!$D$4,L472=Kontrakter!$C$5,Kontrakter!$D$5,L472=Kontrakter!$C$6,Kontrakter!$D$6,L472=Kontrakter!$C$7,Kontrakter!$D$7,L472=Kontrakter!$C$8,Kontrakter!$D$8,L472=Kontrakter!$C$9,Kontrakter!$D$9,L472=Kontrakter!$C$10,Kontrakter!$D$10,L472=Kontrakter!$C$11,Kontrakter!$D$11)</f>
        <v>23128800</v>
      </c>
      <c r="N472" s="47" t="str" cm="1">
        <f t="array" ref="N472">_xlfn.IFS(L472=Kontrakter!$C$3,Kontrakter!$E$3,L472=Kontrakter!$C$2,Kontrakter!$E$2,L472=Kontrakter!$C$4,Kontrakter!$E$4,L472=Kontrakter!$C$5,Kontrakter!$E$5,L472=Kontrakter!$C$6,Kontrakter!$E$6,L472=Kontrakter!$C$7,Kontrakter!$E$7,L472=Kontrakter!$C$8,Kontrakter!$E$8,L472=Kontrakter!$C$9,Kontrakter!$E$9,L472=Kontrakter!$C$10,Kontrakter!$E$10,L472=Kontrakter!$C$11,Kontrakter!$E$11)</f>
        <v>tilsyn@elvia.no</v>
      </c>
    </row>
    <row r="473" spans="1:14" s="42" customFormat="1" x14ac:dyDescent="0.3">
      <c r="A473" s="43">
        <v>882</v>
      </c>
      <c r="B473" s="42" t="s">
        <v>10</v>
      </c>
      <c r="C473" s="42" t="s">
        <v>501</v>
      </c>
      <c r="D473" s="42" t="s">
        <v>16</v>
      </c>
      <c r="E473" s="42" t="s">
        <v>185</v>
      </c>
      <c r="F473" s="44" t="s">
        <v>1403</v>
      </c>
      <c r="G473" s="42" t="s">
        <v>10</v>
      </c>
      <c r="H473" s="45" t="s">
        <v>1364</v>
      </c>
      <c r="I473" s="46">
        <v>2</v>
      </c>
      <c r="J473" s="46" t="s">
        <v>10</v>
      </c>
      <c r="K473" s="46" t="s">
        <v>185</v>
      </c>
      <c r="L473" s="45" t="str" cm="1">
        <f t="array" ref="L473">_xlfn.IFS(H473=Kontrakter!$B$3,Kontrakter!$C$3,H473=Kontrakter!$B$2,Kontrakter!$C$2,H473=Kontrakter!$B$4,Kontrakter!$C$4,H473=Kontrakter!$B$5,Kontrakter!$C$5,H473=Kontrakter!$B$6,Kontrakter!$C$6,H473=Kontrakter!$B$7,Kontrakter!$C$7,H473=Kontrakter!$B$8,Kontrakter!$C$8,H473=Kontrakter!$B$9,Kontrakter!$C$9,H473=Kontrakter!$B$10,Kontrakter!$C$10,H473=Kontrakter!$B$11,Kontrakter!$C$11)</f>
        <v>Omexom Elsikkerhet AS</v>
      </c>
      <c r="M473" s="45" cm="1">
        <f t="array" ref="M473">_xlfn.IFS(L473=Kontrakter!$C$3,Kontrakter!$D$3,L473=Kontrakter!$C$2,Kontrakter!$D$2,L473=Kontrakter!$C$4,Kontrakter!$D$4,L473=Kontrakter!$C$5,Kontrakter!$D$5,L473=Kontrakter!$C$6,Kontrakter!$D$6,L473=Kontrakter!$C$7,Kontrakter!$D$7,L473=Kontrakter!$C$8,Kontrakter!$D$8,L473=Kontrakter!$C$9,Kontrakter!$D$9,L473=Kontrakter!$C$10,Kontrakter!$D$10,L473=Kontrakter!$C$11,Kontrakter!$D$11)</f>
        <v>23128800</v>
      </c>
      <c r="N473" s="47" t="str" cm="1">
        <f t="array" ref="N473">_xlfn.IFS(L473=Kontrakter!$C$3,Kontrakter!$E$3,L473=Kontrakter!$C$2,Kontrakter!$E$2,L473=Kontrakter!$C$4,Kontrakter!$E$4,L473=Kontrakter!$C$5,Kontrakter!$E$5,L473=Kontrakter!$C$6,Kontrakter!$E$6,L473=Kontrakter!$C$7,Kontrakter!$E$7,L473=Kontrakter!$C$8,Kontrakter!$E$8,L473=Kontrakter!$C$9,Kontrakter!$E$9,L473=Kontrakter!$C$10,Kontrakter!$E$10,L473=Kontrakter!$C$11,Kontrakter!$E$11)</f>
        <v>tilsyn@elvia.no</v>
      </c>
    </row>
    <row r="474" spans="1:14" s="42" customFormat="1" x14ac:dyDescent="0.3">
      <c r="A474" s="43">
        <v>883</v>
      </c>
      <c r="B474" s="42" t="s">
        <v>10</v>
      </c>
      <c r="C474" s="42" t="s">
        <v>502</v>
      </c>
      <c r="D474" s="42" t="s">
        <v>16</v>
      </c>
      <c r="E474" s="42" t="s">
        <v>185</v>
      </c>
      <c r="F474" s="44" t="s">
        <v>1403</v>
      </c>
      <c r="G474" s="42" t="s">
        <v>10</v>
      </c>
      <c r="H474" s="45" t="s">
        <v>1364</v>
      </c>
      <c r="I474" s="46">
        <v>2</v>
      </c>
      <c r="J474" s="46" t="s">
        <v>10</v>
      </c>
      <c r="K474" s="46" t="s">
        <v>185</v>
      </c>
      <c r="L474" s="45" t="str" cm="1">
        <f t="array" ref="L474">_xlfn.IFS(H474=Kontrakter!$B$3,Kontrakter!$C$3,H474=Kontrakter!$B$2,Kontrakter!$C$2,H474=Kontrakter!$B$4,Kontrakter!$C$4,H474=Kontrakter!$B$5,Kontrakter!$C$5,H474=Kontrakter!$B$6,Kontrakter!$C$6,H474=Kontrakter!$B$7,Kontrakter!$C$7,H474=Kontrakter!$B$8,Kontrakter!$C$8,H474=Kontrakter!$B$9,Kontrakter!$C$9,H474=Kontrakter!$B$10,Kontrakter!$C$10,H474=Kontrakter!$B$11,Kontrakter!$C$11)</f>
        <v>Omexom Elsikkerhet AS</v>
      </c>
      <c r="M474" s="45" cm="1">
        <f t="array" ref="M474">_xlfn.IFS(L474=Kontrakter!$C$3,Kontrakter!$D$3,L474=Kontrakter!$C$2,Kontrakter!$D$2,L474=Kontrakter!$C$4,Kontrakter!$D$4,L474=Kontrakter!$C$5,Kontrakter!$D$5,L474=Kontrakter!$C$6,Kontrakter!$D$6,L474=Kontrakter!$C$7,Kontrakter!$D$7,L474=Kontrakter!$C$8,Kontrakter!$D$8,L474=Kontrakter!$C$9,Kontrakter!$D$9,L474=Kontrakter!$C$10,Kontrakter!$D$10,L474=Kontrakter!$C$11,Kontrakter!$D$11)</f>
        <v>23128800</v>
      </c>
      <c r="N474" s="47" t="str" cm="1">
        <f t="array" ref="N474">_xlfn.IFS(L474=Kontrakter!$C$3,Kontrakter!$E$3,L474=Kontrakter!$C$2,Kontrakter!$E$2,L474=Kontrakter!$C$4,Kontrakter!$E$4,L474=Kontrakter!$C$5,Kontrakter!$E$5,L474=Kontrakter!$C$6,Kontrakter!$E$6,L474=Kontrakter!$C$7,Kontrakter!$E$7,L474=Kontrakter!$C$8,Kontrakter!$E$8,L474=Kontrakter!$C$9,Kontrakter!$E$9,L474=Kontrakter!$C$10,Kontrakter!$E$10,L474=Kontrakter!$C$11,Kontrakter!$E$11)</f>
        <v>tilsyn@elvia.no</v>
      </c>
    </row>
    <row r="475" spans="1:14" s="42" customFormat="1" x14ac:dyDescent="0.3">
      <c r="A475" s="43">
        <v>884</v>
      </c>
      <c r="B475" s="42" t="s">
        <v>10</v>
      </c>
      <c r="C475" s="42" t="s">
        <v>503</v>
      </c>
      <c r="D475" s="42" t="s">
        <v>16</v>
      </c>
      <c r="E475" s="42" t="s">
        <v>185</v>
      </c>
      <c r="F475" s="44" t="s">
        <v>1403</v>
      </c>
      <c r="G475" s="42" t="s">
        <v>10</v>
      </c>
      <c r="H475" s="45" t="s">
        <v>1364</v>
      </c>
      <c r="I475" s="46">
        <v>2</v>
      </c>
      <c r="J475" s="46" t="s">
        <v>10</v>
      </c>
      <c r="K475" s="46" t="s">
        <v>185</v>
      </c>
      <c r="L475" s="45" t="str" cm="1">
        <f t="array" ref="L475">_xlfn.IFS(H475=Kontrakter!$B$3,Kontrakter!$C$3,H475=Kontrakter!$B$2,Kontrakter!$C$2,H475=Kontrakter!$B$4,Kontrakter!$C$4,H475=Kontrakter!$B$5,Kontrakter!$C$5,H475=Kontrakter!$B$6,Kontrakter!$C$6,H475=Kontrakter!$B$7,Kontrakter!$C$7,H475=Kontrakter!$B$8,Kontrakter!$C$8,H475=Kontrakter!$B$9,Kontrakter!$C$9,H475=Kontrakter!$B$10,Kontrakter!$C$10,H475=Kontrakter!$B$11,Kontrakter!$C$11)</f>
        <v>Omexom Elsikkerhet AS</v>
      </c>
      <c r="M475" s="45" cm="1">
        <f t="array" ref="M475">_xlfn.IFS(L475=Kontrakter!$C$3,Kontrakter!$D$3,L475=Kontrakter!$C$2,Kontrakter!$D$2,L475=Kontrakter!$C$4,Kontrakter!$D$4,L475=Kontrakter!$C$5,Kontrakter!$D$5,L475=Kontrakter!$C$6,Kontrakter!$D$6,L475=Kontrakter!$C$7,Kontrakter!$D$7,L475=Kontrakter!$C$8,Kontrakter!$D$8,L475=Kontrakter!$C$9,Kontrakter!$D$9,L475=Kontrakter!$C$10,Kontrakter!$D$10,L475=Kontrakter!$C$11,Kontrakter!$D$11)</f>
        <v>23128800</v>
      </c>
      <c r="N475" s="47" t="str" cm="1">
        <f t="array" ref="N475">_xlfn.IFS(L475=Kontrakter!$C$3,Kontrakter!$E$3,L475=Kontrakter!$C$2,Kontrakter!$E$2,L475=Kontrakter!$C$4,Kontrakter!$E$4,L475=Kontrakter!$C$5,Kontrakter!$E$5,L475=Kontrakter!$C$6,Kontrakter!$E$6,L475=Kontrakter!$C$7,Kontrakter!$E$7,L475=Kontrakter!$C$8,Kontrakter!$E$8,L475=Kontrakter!$C$9,Kontrakter!$E$9,L475=Kontrakter!$C$10,Kontrakter!$E$10,L475=Kontrakter!$C$11,Kontrakter!$E$11)</f>
        <v>tilsyn@elvia.no</v>
      </c>
    </row>
    <row r="476" spans="1:14" s="42" customFormat="1" x14ac:dyDescent="0.3">
      <c r="A476" s="43">
        <v>890</v>
      </c>
      <c r="B476" s="42" t="s">
        <v>10</v>
      </c>
      <c r="C476" s="42" t="s">
        <v>504</v>
      </c>
      <c r="D476" s="42" t="s">
        <v>16</v>
      </c>
      <c r="E476" s="42" t="s">
        <v>505</v>
      </c>
      <c r="F476" s="44" t="s">
        <v>1403</v>
      </c>
      <c r="G476" s="42" t="s">
        <v>10</v>
      </c>
      <c r="H476" s="45" t="s">
        <v>1367</v>
      </c>
      <c r="I476" s="46">
        <v>3</v>
      </c>
      <c r="J476" s="46" t="s">
        <v>10</v>
      </c>
      <c r="K476" s="46" t="s">
        <v>505</v>
      </c>
      <c r="L476" s="45" t="str" cm="1">
        <f t="array" ref="L476">_xlfn.IFS(H476=Kontrakter!$B$3,Kontrakter!$C$3,H476=Kontrakter!$B$2,Kontrakter!$C$2,H476=Kontrakter!$B$4,Kontrakter!$C$4,H476=Kontrakter!$B$5,Kontrakter!$C$5,H476=Kontrakter!$B$6,Kontrakter!$C$6,H476=Kontrakter!$B$7,Kontrakter!$C$7,H476=Kontrakter!$B$8,Kontrakter!$C$8,H476=Kontrakter!$B$9,Kontrakter!$C$9,H476=Kontrakter!$B$10,Kontrakter!$C$10,H476=Kontrakter!$B$11,Kontrakter!$C$11)</f>
        <v>Omexom Elsikkerhet AS</v>
      </c>
      <c r="M476" s="45" cm="1">
        <f t="array" ref="M476">_xlfn.IFS(L476=Kontrakter!$C$3,Kontrakter!$D$3,L476=Kontrakter!$C$2,Kontrakter!$D$2,L476=Kontrakter!$C$4,Kontrakter!$D$4,L476=Kontrakter!$C$5,Kontrakter!$D$5,L476=Kontrakter!$C$6,Kontrakter!$D$6,L476=Kontrakter!$C$7,Kontrakter!$D$7,L476=Kontrakter!$C$8,Kontrakter!$D$8,L476=Kontrakter!$C$9,Kontrakter!$D$9,L476=Kontrakter!$C$10,Kontrakter!$D$10,L476=Kontrakter!$C$11,Kontrakter!$D$11)</f>
        <v>23128800</v>
      </c>
      <c r="N476" s="47" t="str" cm="1">
        <f t="array" ref="N476">_xlfn.IFS(L476=Kontrakter!$C$3,Kontrakter!$E$3,L476=Kontrakter!$C$2,Kontrakter!$E$2,L476=Kontrakter!$C$4,Kontrakter!$E$4,L476=Kontrakter!$C$5,Kontrakter!$E$5,L476=Kontrakter!$C$6,Kontrakter!$E$6,L476=Kontrakter!$C$7,Kontrakter!$E$7,L476=Kontrakter!$C$8,Kontrakter!$E$8,L476=Kontrakter!$C$9,Kontrakter!$E$9,L476=Kontrakter!$C$10,Kontrakter!$E$10,L476=Kontrakter!$C$11,Kontrakter!$E$11)</f>
        <v>tilsyn@elvia.no</v>
      </c>
    </row>
    <row r="477" spans="1:14" s="42" customFormat="1" x14ac:dyDescent="0.3">
      <c r="A477" s="43">
        <v>891</v>
      </c>
      <c r="B477" s="42" t="s">
        <v>10</v>
      </c>
      <c r="C477" s="42" t="s">
        <v>506</v>
      </c>
      <c r="D477" s="42" t="s">
        <v>16</v>
      </c>
      <c r="E477" s="42" t="s">
        <v>505</v>
      </c>
      <c r="F477" s="44" t="s">
        <v>1403</v>
      </c>
      <c r="G477" s="42" t="s">
        <v>10</v>
      </c>
      <c r="H477" s="45" t="s">
        <v>1367</v>
      </c>
      <c r="I477" s="46">
        <v>3</v>
      </c>
      <c r="J477" s="46" t="s">
        <v>10</v>
      </c>
      <c r="K477" s="46" t="s">
        <v>505</v>
      </c>
      <c r="L477" s="45" t="str" cm="1">
        <f t="array" ref="L477">_xlfn.IFS(H477=Kontrakter!$B$3,Kontrakter!$C$3,H477=Kontrakter!$B$2,Kontrakter!$C$2,H477=Kontrakter!$B$4,Kontrakter!$C$4,H477=Kontrakter!$B$5,Kontrakter!$C$5,H477=Kontrakter!$B$6,Kontrakter!$C$6,H477=Kontrakter!$B$7,Kontrakter!$C$7,H477=Kontrakter!$B$8,Kontrakter!$C$8,H477=Kontrakter!$B$9,Kontrakter!$C$9,H477=Kontrakter!$B$10,Kontrakter!$C$10,H477=Kontrakter!$B$11,Kontrakter!$C$11)</f>
        <v>Omexom Elsikkerhet AS</v>
      </c>
      <c r="M477" s="45" cm="1">
        <f t="array" ref="M477">_xlfn.IFS(L477=Kontrakter!$C$3,Kontrakter!$D$3,L477=Kontrakter!$C$2,Kontrakter!$D$2,L477=Kontrakter!$C$4,Kontrakter!$D$4,L477=Kontrakter!$C$5,Kontrakter!$D$5,L477=Kontrakter!$C$6,Kontrakter!$D$6,L477=Kontrakter!$C$7,Kontrakter!$D$7,L477=Kontrakter!$C$8,Kontrakter!$D$8,L477=Kontrakter!$C$9,Kontrakter!$D$9,L477=Kontrakter!$C$10,Kontrakter!$D$10,L477=Kontrakter!$C$11,Kontrakter!$D$11)</f>
        <v>23128800</v>
      </c>
      <c r="N477" s="47" t="str" cm="1">
        <f t="array" ref="N477">_xlfn.IFS(L477=Kontrakter!$C$3,Kontrakter!$E$3,L477=Kontrakter!$C$2,Kontrakter!$E$2,L477=Kontrakter!$C$4,Kontrakter!$E$4,L477=Kontrakter!$C$5,Kontrakter!$E$5,L477=Kontrakter!$C$6,Kontrakter!$E$6,L477=Kontrakter!$C$7,Kontrakter!$E$7,L477=Kontrakter!$C$8,Kontrakter!$E$8,L477=Kontrakter!$C$9,Kontrakter!$E$9,L477=Kontrakter!$C$10,Kontrakter!$E$10,L477=Kontrakter!$C$11,Kontrakter!$E$11)</f>
        <v>tilsyn@elvia.no</v>
      </c>
    </row>
    <row r="478" spans="1:14" s="42" customFormat="1" x14ac:dyDescent="0.3">
      <c r="A478" s="43">
        <v>901</v>
      </c>
      <c r="B478" s="42" t="s">
        <v>10</v>
      </c>
      <c r="C478" s="42" t="s">
        <v>507</v>
      </c>
      <c r="D478" s="42" t="s">
        <v>12</v>
      </c>
      <c r="E478" s="42" t="s">
        <v>508</v>
      </c>
      <c r="F478" s="44" t="s">
        <v>1403</v>
      </c>
      <c r="G478" s="42" t="s">
        <v>10</v>
      </c>
      <c r="H478" s="45" t="s">
        <v>1364</v>
      </c>
      <c r="I478" s="46">
        <v>2</v>
      </c>
      <c r="J478" s="46" t="s">
        <v>10</v>
      </c>
      <c r="K478" s="46" t="s">
        <v>508</v>
      </c>
      <c r="L478" s="45" t="str" cm="1">
        <f t="array" ref="L478">_xlfn.IFS(H478=Kontrakter!$B$3,Kontrakter!$C$3,H478=Kontrakter!$B$2,Kontrakter!$C$2,H478=Kontrakter!$B$4,Kontrakter!$C$4,H478=Kontrakter!$B$5,Kontrakter!$C$5,H478=Kontrakter!$B$6,Kontrakter!$C$6,H478=Kontrakter!$B$7,Kontrakter!$C$7,H478=Kontrakter!$B$8,Kontrakter!$C$8,H478=Kontrakter!$B$9,Kontrakter!$C$9,H478=Kontrakter!$B$10,Kontrakter!$C$10,H478=Kontrakter!$B$11,Kontrakter!$C$11)</f>
        <v>Omexom Elsikkerhet AS</v>
      </c>
      <c r="M478" s="45" cm="1">
        <f t="array" ref="M478">_xlfn.IFS(L478=Kontrakter!$C$3,Kontrakter!$D$3,L478=Kontrakter!$C$2,Kontrakter!$D$2,L478=Kontrakter!$C$4,Kontrakter!$D$4,L478=Kontrakter!$C$5,Kontrakter!$D$5,L478=Kontrakter!$C$6,Kontrakter!$D$6,L478=Kontrakter!$C$7,Kontrakter!$D$7,L478=Kontrakter!$C$8,Kontrakter!$D$8,L478=Kontrakter!$C$9,Kontrakter!$D$9,L478=Kontrakter!$C$10,Kontrakter!$D$10,L478=Kontrakter!$C$11,Kontrakter!$D$11)</f>
        <v>23128800</v>
      </c>
      <c r="N478" s="47" t="str" cm="1">
        <f t="array" ref="N478">_xlfn.IFS(L478=Kontrakter!$C$3,Kontrakter!$E$3,L478=Kontrakter!$C$2,Kontrakter!$E$2,L478=Kontrakter!$C$4,Kontrakter!$E$4,L478=Kontrakter!$C$5,Kontrakter!$E$5,L478=Kontrakter!$C$6,Kontrakter!$E$6,L478=Kontrakter!$C$7,Kontrakter!$E$7,L478=Kontrakter!$C$8,Kontrakter!$E$8,L478=Kontrakter!$C$9,Kontrakter!$E$9,L478=Kontrakter!$C$10,Kontrakter!$E$10,L478=Kontrakter!$C$11,Kontrakter!$E$11)</f>
        <v>tilsyn@elvia.no</v>
      </c>
    </row>
    <row r="479" spans="1:14" s="42" customFormat="1" x14ac:dyDescent="0.3">
      <c r="A479" s="43">
        <v>902</v>
      </c>
      <c r="B479" s="42" t="s">
        <v>10</v>
      </c>
      <c r="C479" s="42" t="s">
        <v>509</v>
      </c>
      <c r="D479" s="42" t="s">
        <v>12</v>
      </c>
      <c r="E479" s="42" t="s">
        <v>508</v>
      </c>
      <c r="F479" s="44" t="s">
        <v>1403</v>
      </c>
      <c r="G479" s="42" t="s">
        <v>10</v>
      </c>
      <c r="H479" s="45" t="s">
        <v>1364</v>
      </c>
      <c r="I479" s="46">
        <v>2</v>
      </c>
      <c r="J479" s="46" t="s">
        <v>10</v>
      </c>
      <c r="K479" s="46" t="s">
        <v>508</v>
      </c>
      <c r="L479" s="45" t="str" cm="1">
        <f t="array" ref="L479">_xlfn.IFS(H479=Kontrakter!$B$3,Kontrakter!$C$3,H479=Kontrakter!$B$2,Kontrakter!$C$2,H479=Kontrakter!$B$4,Kontrakter!$C$4,H479=Kontrakter!$B$5,Kontrakter!$C$5,H479=Kontrakter!$B$6,Kontrakter!$C$6,H479=Kontrakter!$B$7,Kontrakter!$C$7,H479=Kontrakter!$B$8,Kontrakter!$C$8,H479=Kontrakter!$B$9,Kontrakter!$C$9,H479=Kontrakter!$B$10,Kontrakter!$C$10,H479=Kontrakter!$B$11,Kontrakter!$C$11)</f>
        <v>Omexom Elsikkerhet AS</v>
      </c>
      <c r="M479" s="45" cm="1">
        <f t="array" ref="M479">_xlfn.IFS(L479=Kontrakter!$C$3,Kontrakter!$D$3,L479=Kontrakter!$C$2,Kontrakter!$D$2,L479=Kontrakter!$C$4,Kontrakter!$D$4,L479=Kontrakter!$C$5,Kontrakter!$D$5,L479=Kontrakter!$C$6,Kontrakter!$D$6,L479=Kontrakter!$C$7,Kontrakter!$D$7,L479=Kontrakter!$C$8,Kontrakter!$D$8,L479=Kontrakter!$C$9,Kontrakter!$D$9,L479=Kontrakter!$C$10,Kontrakter!$D$10,L479=Kontrakter!$C$11,Kontrakter!$D$11)</f>
        <v>23128800</v>
      </c>
      <c r="N479" s="47" t="str" cm="1">
        <f t="array" ref="N479">_xlfn.IFS(L479=Kontrakter!$C$3,Kontrakter!$E$3,L479=Kontrakter!$C$2,Kontrakter!$E$2,L479=Kontrakter!$C$4,Kontrakter!$E$4,L479=Kontrakter!$C$5,Kontrakter!$E$5,L479=Kontrakter!$C$6,Kontrakter!$E$6,L479=Kontrakter!$C$7,Kontrakter!$E$7,L479=Kontrakter!$C$8,Kontrakter!$E$8,L479=Kontrakter!$C$9,Kontrakter!$E$9,L479=Kontrakter!$C$10,Kontrakter!$E$10,L479=Kontrakter!$C$11,Kontrakter!$E$11)</f>
        <v>tilsyn@elvia.no</v>
      </c>
    </row>
    <row r="480" spans="1:14" s="42" customFormat="1" x14ac:dyDescent="0.3">
      <c r="A480" s="43">
        <v>903</v>
      </c>
      <c r="B480" s="42" t="s">
        <v>10</v>
      </c>
      <c r="C480" s="42" t="s">
        <v>510</v>
      </c>
      <c r="D480" s="42" t="s">
        <v>12</v>
      </c>
      <c r="E480" s="42" t="s">
        <v>508</v>
      </c>
      <c r="F480" s="44" t="s">
        <v>1403</v>
      </c>
      <c r="G480" s="42" t="s">
        <v>10</v>
      </c>
      <c r="H480" s="45" t="s">
        <v>1364</v>
      </c>
      <c r="I480" s="46">
        <v>2</v>
      </c>
      <c r="J480" s="46" t="s">
        <v>10</v>
      </c>
      <c r="K480" s="46" t="s">
        <v>508</v>
      </c>
      <c r="L480" s="45" t="str" cm="1">
        <f t="array" ref="L480">_xlfn.IFS(H480=Kontrakter!$B$3,Kontrakter!$C$3,H480=Kontrakter!$B$2,Kontrakter!$C$2,H480=Kontrakter!$B$4,Kontrakter!$C$4,H480=Kontrakter!$B$5,Kontrakter!$C$5,H480=Kontrakter!$B$6,Kontrakter!$C$6,H480=Kontrakter!$B$7,Kontrakter!$C$7,H480=Kontrakter!$B$8,Kontrakter!$C$8,H480=Kontrakter!$B$9,Kontrakter!$C$9,H480=Kontrakter!$B$10,Kontrakter!$C$10,H480=Kontrakter!$B$11,Kontrakter!$C$11)</f>
        <v>Omexom Elsikkerhet AS</v>
      </c>
      <c r="M480" s="45" cm="1">
        <f t="array" ref="M480">_xlfn.IFS(L480=Kontrakter!$C$3,Kontrakter!$D$3,L480=Kontrakter!$C$2,Kontrakter!$D$2,L480=Kontrakter!$C$4,Kontrakter!$D$4,L480=Kontrakter!$C$5,Kontrakter!$D$5,L480=Kontrakter!$C$6,Kontrakter!$D$6,L480=Kontrakter!$C$7,Kontrakter!$D$7,L480=Kontrakter!$C$8,Kontrakter!$D$8,L480=Kontrakter!$C$9,Kontrakter!$D$9,L480=Kontrakter!$C$10,Kontrakter!$D$10,L480=Kontrakter!$C$11,Kontrakter!$D$11)</f>
        <v>23128800</v>
      </c>
      <c r="N480" s="47" t="str" cm="1">
        <f t="array" ref="N480">_xlfn.IFS(L480=Kontrakter!$C$3,Kontrakter!$E$3,L480=Kontrakter!$C$2,Kontrakter!$E$2,L480=Kontrakter!$C$4,Kontrakter!$E$4,L480=Kontrakter!$C$5,Kontrakter!$E$5,L480=Kontrakter!$C$6,Kontrakter!$E$6,L480=Kontrakter!$C$7,Kontrakter!$E$7,L480=Kontrakter!$C$8,Kontrakter!$E$8,L480=Kontrakter!$C$9,Kontrakter!$E$9,L480=Kontrakter!$C$10,Kontrakter!$E$10,L480=Kontrakter!$C$11,Kontrakter!$E$11)</f>
        <v>tilsyn@elvia.no</v>
      </c>
    </row>
    <row r="481" spans="1:14" s="42" customFormat="1" x14ac:dyDescent="0.3">
      <c r="A481" s="43">
        <v>904</v>
      </c>
      <c r="B481" s="42" t="s">
        <v>10</v>
      </c>
      <c r="C481" s="42" t="s">
        <v>511</v>
      </c>
      <c r="D481" s="42" t="s">
        <v>12</v>
      </c>
      <c r="E481" s="42" t="s">
        <v>508</v>
      </c>
      <c r="F481" s="44" t="s">
        <v>1403</v>
      </c>
      <c r="G481" s="42" t="s">
        <v>10</v>
      </c>
      <c r="H481" s="45" t="s">
        <v>1364</v>
      </c>
      <c r="I481" s="46">
        <v>2</v>
      </c>
      <c r="J481" s="46" t="s">
        <v>10</v>
      </c>
      <c r="K481" s="46" t="s">
        <v>508</v>
      </c>
      <c r="L481" s="45" t="str" cm="1">
        <f t="array" ref="L481">_xlfn.IFS(H481=Kontrakter!$B$3,Kontrakter!$C$3,H481=Kontrakter!$B$2,Kontrakter!$C$2,H481=Kontrakter!$B$4,Kontrakter!$C$4,H481=Kontrakter!$B$5,Kontrakter!$C$5,H481=Kontrakter!$B$6,Kontrakter!$C$6,H481=Kontrakter!$B$7,Kontrakter!$C$7,H481=Kontrakter!$B$8,Kontrakter!$C$8,H481=Kontrakter!$B$9,Kontrakter!$C$9,H481=Kontrakter!$B$10,Kontrakter!$C$10,H481=Kontrakter!$B$11,Kontrakter!$C$11)</f>
        <v>Omexom Elsikkerhet AS</v>
      </c>
      <c r="M481" s="45" cm="1">
        <f t="array" ref="M481">_xlfn.IFS(L481=Kontrakter!$C$3,Kontrakter!$D$3,L481=Kontrakter!$C$2,Kontrakter!$D$2,L481=Kontrakter!$C$4,Kontrakter!$D$4,L481=Kontrakter!$C$5,Kontrakter!$D$5,L481=Kontrakter!$C$6,Kontrakter!$D$6,L481=Kontrakter!$C$7,Kontrakter!$D$7,L481=Kontrakter!$C$8,Kontrakter!$D$8,L481=Kontrakter!$C$9,Kontrakter!$D$9,L481=Kontrakter!$C$10,Kontrakter!$D$10,L481=Kontrakter!$C$11,Kontrakter!$D$11)</f>
        <v>23128800</v>
      </c>
      <c r="N481" s="47" t="str" cm="1">
        <f t="array" ref="N481">_xlfn.IFS(L481=Kontrakter!$C$3,Kontrakter!$E$3,L481=Kontrakter!$C$2,Kontrakter!$E$2,L481=Kontrakter!$C$4,Kontrakter!$E$4,L481=Kontrakter!$C$5,Kontrakter!$E$5,L481=Kontrakter!$C$6,Kontrakter!$E$6,L481=Kontrakter!$C$7,Kontrakter!$E$7,L481=Kontrakter!$C$8,Kontrakter!$E$8,L481=Kontrakter!$C$9,Kontrakter!$E$9,L481=Kontrakter!$C$10,Kontrakter!$E$10,L481=Kontrakter!$C$11,Kontrakter!$E$11)</f>
        <v>tilsyn@elvia.no</v>
      </c>
    </row>
    <row r="482" spans="1:14" s="42" customFormat="1" x14ac:dyDescent="0.3">
      <c r="A482" s="43">
        <v>905</v>
      </c>
      <c r="B482" s="42" t="s">
        <v>10</v>
      </c>
      <c r="C482" s="42" t="s">
        <v>512</v>
      </c>
      <c r="D482" s="42" t="s">
        <v>12</v>
      </c>
      <c r="E482" s="42" t="s">
        <v>508</v>
      </c>
      <c r="F482" s="44" t="s">
        <v>1403</v>
      </c>
      <c r="G482" s="42" t="s">
        <v>10</v>
      </c>
      <c r="H482" s="45" t="s">
        <v>1364</v>
      </c>
      <c r="I482" s="46">
        <v>2</v>
      </c>
      <c r="J482" s="46" t="s">
        <v>10</v>
      </c>
      <c r="K482" s="46" t="s">
        <v>508</v>
      </c>
      <c r="L482" s="45" t="str" cm="1">
        <f t="array" ref="L482">_xlfn.IFS(H482=Kontrakter!$B$3,Kontrakter!$C$3,H482=Kontrakter!$B$2,Kontrakter!$C$2,H482=Kontrakter!$B$4,Kontrakter!$C$4,H482=Kontrakter!$B$5,Kontrakter!$C$5,H482=Kontrakter!$B$6,Kontrakter!$C$6,H482=Kontrakter!$B$7,Kontrakter!$C$7,H482=Kontrakter!$B$8,Kontrakter!$C$8,H482=Kontrakter!$B$9,Kontrakter!$C$9,H482=Kontrakter!$B$10,Kontrakter!$C$10,H482=Kontrakter!$B$11,Kontrakter!$C$11)</f>
        <v>Omexom Elsikkerhet AS</v>
      </c>
      <c r="M482" s="45" cm="1">
        <f t="array" ref="M482">_xlfn.IFS(L482=Kontrakter!$C$3,Kontrakter!$D$3,L482=Kontrakter!$C$2,Kontrakter!$D$2,L482=Kontrakter!$C$4,Kontrakter!$D$4,L482=Kontrakter!$C$5,Kontrakter!$D$5,L482=Kontrakter!$C$6,Kontrakter!$D$6,L482=Kontrakter!$C$7,Kontrakter!$D$7,L482=Kontrakter!$C$8,Kontrakter!$D$8,L482=Kontrakter!$C$9,Kontrakter!$D$9,L482=Kontrakter!$C$10,Kontrakter!$D$10,L482=Kontrakter!$C$11,Kontrakter!$D$11)</f>
        <v>23128800</v>
      </c>
      <c r="N482" s="47" t="str" cm="1">
        <f t="array" ref="N482">_xlfn.IFS(L482=Kontrakter!$C$3,Kontrakter!$E$3,L482=Kontrakter!$C$2,Kontrakter!$E$2,L482=Kontrakter!$C$4,Kontrakter!$E$4,L482=Kontrakter!$C$5,Kontrakter!$E$5,L482=Kontrakter!$C$6,Kontrakter!$E$6,L482=Kontrakter!$C$7,Kontrakter!$E$7,L482=Kontrakter!$C$8,Kontrakter!$E$8,L482=Kontrakter!$C$9,Kontrakter!$E$9,L482=Kontrakter!$C$10,Kontrakter!$E$10,L482=Kontrakter!$C$11,Kontrakter!$E$11)</f>
        <v>tilsyn@elvia.no</v>
      </c>
    </row>
    <row r="483" spans="1:14" s="42" customFormat="1" x14ac:dyDescent="0.3">
      <c r="A483" s="43">
        <v>907</v>
      </c>
      <c r="B483" s="42" t="s">
        <v>10</v>
      </c>
      <c r="C483" s="42" t="s">
        <v>513</v>
      </c>
      <c r="D483" s="42" t="s">
        <v>12</v>
      </c>
      <c r="E483" s="42" t="s">
        <v>508</v>
      </c>
      <c r="F483" s="44" t="s">
        <v>1403</v>
      </c>
      <c r="G483" s="42" t="s">
        <v>10</v>
      </c>
      <c r="H483" s="45" t="s">
        <v>1364</v>
      </c>
      <c r="I483" s="46">
        <v>2</v>
      </c>
      <c r="J483" s="46" t="s">
        <v>10</v>
      </c>
      <c r="K483" s="46" t="s">
        <v>508</v>
      </c>
      <c r="L483" s="45" t="str" cm="1">
        <f t="array" ref="L483">_xlfn.IFS(H483=Kontrakter!$B$3,Kontrakter!$C$3,H483=Kontrakter!$B$2,Kontrakter!$C$2,H483=Kontrakter!$B$4,Kontrakter!$C$4,H483=Kontrakter!$B$5,Kontrakter!$C$5,H483=Kontrakter!$B$6,Kontrakter!$C$6,H483=Kontrakter!$B$7,Kontrakter!$C$7,H483=Kontrakter!$B$8,Kontrakter!$C$8,H483=Kontrakter!$B$9,Kontrakter!$C$9,H483=Kontrakter!$B$10,Kontrakter!$C$10,H483=Kontrakter!$B$11,Kontrakter!$C$11)</f>
        <v>Omexom Elsikkerhet AS</v>
      </c>
      <c r="M483" s="45" cm="1">
        <f t="array" ref="M483">_xlfn.IFS(L483=Kontrakter!$C$3,Kontrakter!$D$3,L483=Kontrakter!$C$2,Kontrakter!$D$2,L483=Kontrakter!$C$4,Kontrakter!$D$4,L483=Kontrakter!$C$5,Kontrakter!$D$5,L483=Kontrakter!$C$6,Kontrakter!$D$6,L483=Kontrakter!$C$7,Kontrakter!$D$7,L483=Kontrakter!$C$8,Kontrakter!$D$8,L483=Kontrakter!$C$9,Kontrakter!$D$9,L483=Kontrakter!$C$10,Kontrakter!$D$10,L483=Kontrakter!$C$11,Kontrakter!$D$11)</f>
        <v>23128800</v>
      </c>
      <c r="N483" s="47" t="str" cm="1">
        <f t="array" ref="N483">_xlfn.IFS(L483=Kontrakter!$C$3,Kontrakter!$E$3,L483=Kontrakter!$C$2,Kontrakter!$E$2,L483=Kontrakter!$C$4,Kontrakter!$E$4,L483=Kontrakter!$C$5,Kontrakter!$E$5,L483=Kontrakter!$C$6,Kontrakter!$E$6,L483=Kontrakter!$C$7,Kontrakter!$E$7,L483=Kontrakter!$C$8,Kontrakter!$E$8,L483=Kontrakter!$C$9,Kontrakter!$E$9,L483=Kontrakter!$C$10,Kontrakter!$E$10,L483=Kontrakter!$C$11,Kontrakter!$E$11)</f>
        <v>tilsyn@elvia.no</v>
      </c>
    </row>
    <row r="484" spans="1:14" s="42" customFormat="1" x14ac:dyDescent="0.3">
      <c r="A484" s="43">
        <v>908</v>
      </c>
      <c r="B484" s="42" t="s">
        <v>10</v>
      </c>
      <c r="C484" s="42" t="s">
        <v>514</v>
      </c>
      <c r="D484" s="42" t="s">
        <v>12</v>
      </c>
      <c r="E484" s="42" t="s">
        <v>508</v>
      </c>
      <c r="F484" s="44" t="s">
        <v>1403</v>
      </c>
      <c r="G484" s="42" t="s">
        <v>10</v>
      </c>
      <c r="H484" s="45" t="s">
        <v>1364</v>
      </c>
      <c r="I484" s="46">
        <v>2</v>
      </c>
      <c r="J484" s="46" t="s">
        <v>10</v>
      </c>
      <c r="K484" s="46" t="s">
        <v>508</v>
      </c>
      <c r="L484" s="45" t="str" cm="1">
        <f t="array" ref="L484">_xlfn.IFS(H484=Kontrakter!$B$3,Kontrakter!$C$3,H484=Kontrakter!$B$2,Kontrakter!$C$2,H484=Kontrakter!$B$4,Kontrakter!$C$4,H484=Kontrakter!$B$5,Kontrakter!$C$5,H484=Kontrakter!$B$6,Kontrakter!$C$6,H484=Kontrakter!$B$7,Kontrakter!$C$7,H484=Kontrakter!$B$8,Kontrakter!$C$8,H484=Kontrakter!$B$9,Kontrakter!$C$9,H484=Kontrakter!$B$10,Kontrakter!$C$10,H484=Kontrakter!$B$11,Kontrakter!$C$11)</f>
        <v>Omexom Elsikkerhet AS</v>
      </c>
      <c r="M484" s="45" cm="1">
        <f t="array" ref="M484">_xlfn.IFS(L484=Kontrakter!$C$3,Kontrakter!$D$3,L484=Kontrakter!$C$2,Kontrakter!$D$2,L484=Kontrakter!$C$4,Kontrakter!$D$4,L484=Kontrakter!$C$5,Kontrakter!$D$5,L484=Kontrakter!$C$6,Kontrakter!$D$6,L484=Kontrakter!$C$7,Kontrakter!$D$7,L484=Kontrakter!$C$8,Kontrakter!$D$8,L484=Kontrakter!$C$9,Kontrakter!$D$9,L484=Kontrakter!$C$10,Kontrakter!$D$10,L484=Kontrakter!$C$11,Kontrakter!$D$11)</f>
        <v>23128800</v>
      </c>
      <c r="N484" s="47" t="str" cm="1">
        <f t="array" ref="N484">_xlfn.IFS(L484=Kontrakter!$C$3,Kontrakter!$E$3,L484=Kontrakter!$C$2,Kontrakter!$E$2,L484=Kontrakter!$C$4,Kontrakter!$E$4,L484=Kontrakter!$C$5,Kontrakter!$E$5,L484=Kontrakter!$C$6,Kontrakter!$E$6,L484=Kontrakter!$C$7,Kontrakter!$E$7,L484=Kontrakter!$C$8,Kontrakter!$E$8,L484=Kontrakter!$C$9,Kontrakter!$E$9,L484=Kontrakter!$C$10,Kontrakter!$E$10,L484=Kontrakter!$C$11,Kontrakter!$E$11)</f>
        <v>tilsyn@elvia.no</v>
      </c>
    </row>
    <row r="485" spans="1:14" s="42" customFormat="1" x14ac:dyDescent="0.3">
      <c r="A485" s="43">
        <v>913</v>
      </c>
      <c r="B485" s="42" t="s">
        <v>10</v>
      </c>
      <c r="C485" s="42" t="s">
        <v>32</v>
      </c>
      <c r="D485" s="42" t="s">
        <v>12</v>
      </c>
      <c r="E485" s="42" t="s">
        <v>31</v>
      </c>
      <c r="F485" s="44" t="s">
        <v>1403</v>
      </c>
      <c r="G485" s="42" t="s">
        <v>10</v>
      </c>
      <c r="H485" s="45" t="s">
        <v>1364</v>
      </c>
      <c r="I485" s="46">
        <v>2</v>
      </c>
      <c r="J485" s="46" t="s">
        <v>10</v>
      </c>
      <c r="K485" s="46" t="s">
        <v>31</v>
      </c>
      <c r="L485" s="45" t="str" cm="1">
        <f t="array" ref="L485">_xlfn.IFS(H485=Kontrakter!$B$3,Kontrakter!$C$3,H485=Kontrakter!$B$2,Kontrakter!$C$2,H485=Kontrakter!$B$4,Kontrakter!$C$4,H485=Kontrakter!$B$5,Kontrakter!$C$5,H485=Kontrakter!$B$6,Kontrakter!$C$6,H485=Kontrakter!$B$7,Kontrakter!$C$7,H485=Kontrakter!$B$8,Kontrakter!$C$8,H485=Kontrakter!$B$9,Kontrakter!$C$9,H485=Kontrakter!$B$10,Kontrakter!$C$10,H485=Kontrakter!$B$11,Kontrakter!$C$11)</f>
        <v>Omexom Elsikkerhet AS</v>
      </c>
      <c r="M485" s="45" cm="1">
        <f t="array" ref="M485">_xlfn.IFS(L485=Kontrakter!$C$3,Kontrakter!$D$3,L485=Kontrakter!$C$2,Kontrakter!$D$2,L485=Kontrakter!$C$4,Kontrakter!$D$4,L485=Kontrakter!$C$5,Kontrakter!$D$5,L485=Kontrakter!$C$6,Kontrakter!$D$6,L485=Kontrakter!$C$7,Kontrakter!$D$7,L485=Kontrakter!$C$8,Kontrakter!$D$8,L485=Kontrakter!$C$9,Kontrakter!$D$9,L485=Kontrakter!$C$10,Kontrakter!$D$10,L485=Kontrakter!$C$11,Kontrakter!$D$11)</f>
        <v>23128800</v>
      </c>
      <c r="N485" s="47" t="str" cm="1">
        <f t="array" ref="N485">_xlfn.IFS(L485=Kontrakter!$C$3,Kontrakter!$E$3,L485=Kontrakter!$C$2,Kontrakter!$E$2,L485=Kontrakter!$C$4,Kontrakter!$E$4,L485=Kontrakter!$C$5,Kontrakter!$E$5,L485=Kontrakter!$C$6,Kontrakter!$E$6,L485=Kontrakter!$C$7,Kontrakter!$E$7,L485=Kontrakter!$C$8,Kontrakter!$E$8,L485=Kontrakter!$C$9,Kontrakter!$E$9,L485=Kontrakter!$C$10,Kontrakter!$E$10,L485=Kontrakter!$C$11,Kontrakter!$E$11)</f>
        <v>tilsyn@elvia.no</v>
      </c>
    </row>
    <row r="486" spans="1:14" s="42" customFormat="1" x14ac:dyDescent="0.3">
      <c r="A486" s="43">
        <v>914</v>
      </c>
      <c r="B486" s="42" t="s">
        <v>10</v>
      </c>
      <c r="C486" s="42" t="s">
        <v>516</v>
      </c>
      <c r="D486" s="42" t="s">
        <v>12</v>
      </c>
      <c r="E486" s="42" t="s">
        <v>10</v>
      </c>
      <c r="F486" s="44" t="s">
        <v>1403</v>
      </c>
      <c r="G486" s="42" t="s">
        <v>10</v>
      </c>
      <c r="H486" s="45" t="s">
        <v>1367</v>
      </c>
      <c r="I486" s="46">
        <v>3</v>
      </c>
      <c r="J486" s="46" t="s">
        <v>10</v>
      </c>
      <c r="K486" s="46" t="s">
        <v>10</v>
      </c>
      <c r="L486" s="45" t="str" cm="1">
        <f t="array" ref="L486">_xlfn.IFS(H486=Kontrakter!$B$3,Kontrakter!$C$3,H486=Kontrakter!$B$2,Kontrakter!$C$2,H486=Kontrakter!$B$4,Kontrakter!$C$4,H486=Kontrakter!$B$5,Kontrakter!$C$5,H486=Kontrakter!$B$6,Kontrakter!$C$6,H486=Kontrakter!$B$7,Kontrakter!$C$7,H486=Kontrakter!$B$8,Kontrakter!$C$8,H486=Kontrakter!$B$9,Kontrakter!$C$9,H486=Kontrakter!$B$10,Kontrakter!$C$10,H486=Kontrakter!$B$11,Kontrakter!$C$11)</f>
        <v>Omexom Elsikkerhet AS</v>
      </c>
      <c r="M486" s="45" cm="1">
        <f t="array" ref="M486">_xlfn.IFS(L486=Kontrakter!$C$3,Kontrakter!$D$3,L486=Kontrakter!$C$2,Kontrakter!$D$2,L486=Kontrakter!$C$4,Kontrakter!$D$4,L486=Kontrakter!$C$5,Kontrakter!$D$5,L486=Kontrakter!$C$6,Kontrakter!$D$6,L486=Kontrakter!$C$7,Kontrakter!$D$7,L486=Kontrakter!$C$8,Kontrakter!$D$8,L486=Kontrakter!$C$9,Kontrakter!$D$9,L486=Kontrakter!$C$10,Kontrakter!$D$10,L486=Kontrakter!$C$11,Kontrakter!$D$11)</f>
        <v>23128800</v>
      </c>
      <c r="N486" s="47" t="str" cm="1">
        <f t="array" ref="N486">_xlfn.IFS(L486=Kontrakter!$C$3,Kontrakter!$E$3,L486=Kontrakter!$C$2,Kontrakter!$E$2,L486=Kontrakter!$C$4,Kontrakter!$E$4,L486=Kontrakter!$C$5,Kontrakter!$E$5,L486=Kontrakter!$C$6,Kontrakter!$E$6,L486=Kontrakter!$C$7,Kontrakter!$E$7,L486=Kontrakter!$C$8,Kontrakter!$E$8,L486=Kontrakter!$C$9,Kontrakter!$E$9,L486=Kontrakter!$C$10,Kontrakter!$E$10,L486=Kontrakter!$C$11,Kontrakter!$E$11)</f>
        <v>tilsyn@elvia.no</v>
      </c>
    </row>
    <row r="487" spans="1:14" s="42" customFormat="1" x14ac:dyDescent="0.3">
      <c r="A487" s="43">
        <v>915</v>
      </c>
      <c r="B487" s="42" t="s">
        <v>10</v>
      </c>
      <c r="C487" s="42" t="s">
        <v>515</v>
      </c>
      <c r="D487" s="42" t="s">
        <v>12</v>
      </c>
      <c r="E487" s="42" t="s">
        <v>31</v>
      </c>
      <c r="F487" s="44" t="s">
        <v>1403</v>
      </c>
      <c r="G487" s="42" t="s">
        <v>10</v>
      </c>
      <c r="H487" s="45" t="s">
        <v>1364</v>
      </c>
      <c r="I487" s="46">
        <v>2</v>
      </c>
      <c r="J487" s="46" t="s">
        <v>10</v>
      </c>
      <c r="K487" s="46" t="s">
        <v>31</v>
      </c>
      <c r="L487" s="45" t="str" cm="1">
        <f t="array" ref="L487">_xlfn.IFS(H487=Kontrakter!$B$3,Kontrakter!$C$3,H487=Kontrakter!$B$2,Kontrakter!$C$2,H487=Kontrakter!$B$4,Kontrakter!$C$4,H487=Kontrakter!$B$5,Kontrakter!$C$5,H487=Kontrakter!$B$6,Kontrakter!$C$6,H487=Kontrakter!$B$7,Kontrakter!$C$7,H487=Kontrakter!$B$8,Kontrakter!$C$8,H487=Kontrakter!$B$9,Kontrakter!$C$9,H487=Kontrakter!$B$10,Kontrakter!$C$10,H487=Kontrakter!$B$11,Kontrakter!$C$11)</f>
        <v>Omexom Elsikkerhet AS</v>
      </c>
      <c r="M487" s="45" cm="1">
        <f t="array" ref="M487">_xlfn.IFS(L487=Kontrakter!$C$3,Kontrakter!$D$3,L487=Kontrakter!$C$2,Kontrakter!$D$2,L487=Kontrakter!$C$4,Kontrakter!$D$4,L487=Kontrakter!$C$5,Kontrakter!$D$5,L487=Kontrakter!$C$6,Kontrakter!$D$6,L487=Kontrakter!$C$7,Kontrakter!$D$7,L487=Kontrakter!$C$8,Kontrakter!$D$8,L487=Kontrakter!$C$9,Kontrakter!$D$9,L487=Kontrakter!$C$10,Kontrakter!$D$10,L487=Kontrakter!$C$11,Kontrakter!$D$11)</f>
        <v>23128800</v>
      </c>
      <c r="N487" s="47" t="str" cm="1">
        <f t="array" ref="N487">_xlfn.IFS(L487=Kontrakter!$C$3,Kontrakter!$E$3,L487=Kontrakter!$C$2,Kontrakter!$E$2,L487=Kontrakter!$C$4,Kontrakter!$E$4,L487=Kontrakter!$C$5,Kontrakter!$E$5,L487=Kontrakter!$C$6,Kontrakter!$E$6,L487=Kontrakter!$C$7,Kontrakter!$E$7,L487=Kontrakter!$C$8,Kontrakter!$E$8,L487=Kontrakter!$C$9,Kontrakter!$E$9,L487=Kontrakter!$C$10,Kontrakter!$E$10,L487=Kontrakter!$C$11,Kontrakter!$E$11)</f>
        <v>tilsyn@elvia.no</v>
      </c>
    </row>
    <row r="488" spans="1:14" s="42" customFormat="1" x14ac:dyDescent="0.3">
      <c r="A488" s="43">
        <v>950</v>
      </c>
      <c r="B488" s="42" t="s">
        <v>10</v>
      </c>
      <c r="C488" s="42" t="s">
        <v>518</v>
      </c>
      <c r="D488" s="42" t="s">
        <v>16</v>
      </c>
      <c r="E488" s="42" t="s">
        <v>302</v>
      </c>
      <c r="F488" s="44" t="s">
        <v>1403</v>
      </c>
      <c r="G488" s="42" t="s">
        <v>10</v>
      </c>
      <c r="H488" s="45" t="s">
        <v>1364</v>
      </c>
      <c r="I488" s="46">
        <v>2</v>
      </c>
      <c r="J488" s="46" t="s">
        <v>10</v>
      </c>
      <c r="K488" s="46" t="s">
        <v>302</v>
      </c>
      <c r="L488" s="45" t="str" cm="1">
        <f t="array" ref="L488">_xlfn.IFS(H488=Kontrakter!$B$3,Kontrakter!$C$3,H488=Kontrakter!$B$2,Kontrakter!$C$2,H488=Kontrakter!$B$4,Kontrakter!$C$4,H488=Kontrakter!$B$5,Kontrakter!$C$5,H488=Kontrakter!$B$6,Kontrakter!$C$6,H488=Kontrakter!$B$7,Kontrakter!$C$7,H488=Kontrakter!$B$8,Kontrakter!$C$8,H488=Kontrakter!$B$9,Kontrakter!$C$9,H488=Kontrakter!$B$10,Kontrakter!$C$10,H488=Kontrakter!$B$11,Kontrakter!$C$11)</f>
        <v>Omexom Elsikkerhet AS</v>
      </c>
      <c r="M488" s="45" cm="1">
        <f t="array" ref="M488">_xlfn.IFS(L488=Kontrakter!$C$3,Kontrakter!$D$3,L488=Kontrakter!$C$2,Kontrakter!$D$2,L488=Kontrakter!$C$4,Kontrakter!$D$4,L488=Kontrakter!$C$5,Kontrakter!$D$5,L488=Kontrakter!$C$6,Kontrakter!$D$6,L488=Kontrakter!$C$7,Kontrakter!$D$7,L488=Kontrakter!$C$8,Kontrakter!$D$8,L488=Kontrakter!$C$9,Kontrakter!$D$9,L488=Kontrakter!$C$10,Kontrakter!$D$10,L488=Kontrakter!$C$11,Kontrakter!$D$11)</f>
        <v>23128800</v>
      </c>
      <c r="N488" s="47" t="str" cm="1">
        <f t="array" ref="N488">_xlfn.IFS(L488=Kontrakter!$C$3,Kontrakter!$E$3,L488=Kontrakter!$C$2,Kontrakter!$E$2,L488=Kontrakter!$C$4,Kontrakter!$E$4,L488=Kontrakter!$C$5,Kontrakter!$E$5,L488=Kontrakter!$C$6,Kontrakter!$E$6,L488=Kontrakter!$C$7,Kontrakter!$E$7,L488=Kontrakter!$C$8,Kontrakter!$E$8,L488=Kontrakter!$C$9,Kontrakter!$E$9,L488=Kontrakter!$C$10,Kontrakter!$E$10,L488=Kontrakter!$C$11,Kontrakter!$E$11)</f>
        <v>tilsyn@elvia.no</v>
      </c>
    </row>
    <row r="489" spans="1:14" s="42" customFormat="1" x14ac:dyDescent="0.3">
      <c r="A489" s="43">
        <v>951</v>
      </c>
      <c r="B489" s="42" t="s">
        <v>10</v>
      </c>
      <c r="C489" s="42" t="s">
        <v>519</v>
      </c>
      <c r="D489" s="42" t="s">
        <v>16</v>
      </c>
      <c r="E489" s="42" t="s">
        <v>508</v>
      </c>
      <c r="F489" s="44" t="s">
        <v>1403</v>
      </c>
      <c r="G489" s="42" t="s">
        <v>10</v>
      </c>
      <c r="H489" s="45" t="s">
        <v>1364</v>
      </c>
      <c r="I489" s="46">
        <v>2</v>
      </c>
      <c r="J489" s="46" t="s">
        <v>10</v>
      </c>
      <c r="K489" s="46" t="s">
        <v>508</v>
      </c>
      <c r="L489" s="45" t="str" cm="1">
        <f t="array" ref="L489">_xlfn.IFS(H489=Kontrakter!$B$3,Kontrakter!$C$3,H489=Kontrakter!$B$2,Kontrakter!$C$2,H489=Kontrakter!$B$4,Kontrakter!$C$4,H489=Kontrakter!$B$5,Kontrakter!$C$5,H489=Kontrakter!$B$6,Kontrakter!$C$6,H489=Kontrakter!$B$7,Kontrakter!$C$7,H489=Kontrakter!$B$8,Kontrakter!$C$8,H489=Kontrakter!$B$9,Kontrakter!$C$9,H489=Kontrakter!$B$10,Kontrakter!$C$10,H489=Kontrakter!$B$11,Kontrakter!$C$11)</f>
        <v>Omexom Elsikkerhet AS</v>
      </c>
      <c r="M489" s="45" cm="1">
        <f t="array" ref="M489">_xlfn.IFS(L489=Kontrakter!$C$3,Kontrakter!$D$3,L489=Kontrakter!$C$2,Kontrakter!$D$2,L489=Kontrakter!$C$4,Kontrakter!$D$4,L489=Kontrakter!$C$5,Kontrakter!$D$5,L489=Kontrakter!$C$6,Kontrakter!$D$6,L489=Kontrakter!$C$7,Kontrakter!$D$7,L489=Kontrakter!$C$8,Kontrakter!$D$8,L489=Kontrakter!$C$9,Kontrakter!$D$9,L489=Kontrakter!$C$10,Kontrakter!$D$10,L489=Kontrakter!$C$11,Kontrakter!$D$11)</f>
        <v>23128800</v>
      </c>
      <c r="N489" s="47" t="str" cm="1">
        <f t="array" ref="N489">_xlfn.IFS(L489=Kontrakter!$C$3,Kontrakter!$E$3,L489=Kontrakter!$C$2,Kontrakter!$E$2,L489=Kontrakter!$C$4,Kontrakter!$E$4,L489=Kontrakter!$C$5,Kontrakter!$E$5,L489=Kontrakter!$C$6,Kontrakter!$E$6,L489=Kontrakter!$C$7,Kontrakter!$E$7,L489=Kontrakter!$C$8,Kontrakter!$E$8,L489=Kontrakter!$C$9,Kontrakter!$E$9,L489=Kontrakter!$C$10,Kontrakter!$E$10,L489=Kontrakter!$C$11,Kontrakter!$E$11)</f>
        <v>tilsyn@elvia.no</v>
      </c>
    </row>
    <row r="490" spans="1:14" s="42" customFormat="1" x14ac:dyDescent="0.3">
      <c r="A490" s="43">
        <v>952</v>
      </c>
      <c r="B490" s="42" t="s">
        <v>10</v>
      </c>
      <c r="C490" s="42" t="s">
        <v>520</v>
      </c>
      <c r="D490" s="42" t="s">
        <v>16</v>
      </c>
      <c r="E490" s="42" t="s">
        <v>508</v>
      </c>
      <c r="F490" s="44" t="s">
        <v>1403</v>
      </c>
      <c r="G490" s="42" t="s">
        <v>10</v>
      </c>
      <c r="H490" s="45" t="s">
        <v>1364</v>
      </c>
      <c r="I490" s="46">
        <v>2</v>
      </c>
      <c r="J490" s="46" t="s">
        <v>10</v>
      </c>
      <c r="K490" s="46" t="s">
        <v>508</v>
      </c>
      <c r="L490" s="45" t="str" cm="1">
        <f t="array" ref="L490">_xlfn.IFS(H490=Kontrakter!$B$3,Kontrakter!$C$3,H490=Kontrakter!$B$2,Kontrakter!$C$2,H490=Kontrakter!$B$4,Kontrakter!$C$4,H490=Kontrakter!$B$5,Kontrakter!$C$5,H490=Kontrakter!$B$6,Kontrakter!$C$6,H490=Kontrakter!$B$7,Kontrakter!$C$7,H490=Kontrakter!$B$8,Kontrakter!$C$8,H490=Kontrakter!$B$9,Kontrakter!$C$9,H490=Kontrakter!$B$10,Kontrakter!$C$10,H490=Kontrakter!$B$11,Kontrakter!$C$11)</f>
        <v>Omexom Elsikkerhet AS</v>
      </c>
      <c r="M490" s="45" cm="1">
        <f t="array" ref="M490">_xlfn.IFS(L490=Kontrakter!$C$3,Kontrakter!$D$3,L490=Kontrakter!$C$2,Kontrakter!$D$2,L490=Kontrakter!$C$4,Kontrakter!$D$4,L490=Kontrakter!$C$5,Kontrakter!$D$5,L490=Kontrakter!$C$6,Kontrakter!$D$6,L490=Kontrakter!$C$7,Kontrakter!$D$7,L490=Kontrakter!$C$8,Kontrakter!$D$8,L490=Kontrakter!$C$9,Kontrakter!$D$9,L490=Kontrakter!$C$10,Kontrakter!$D$10,L490=Kontrakter!$C$11,Kontrakter!$D$11)</f>
        <v>23128800</v>
      </c>
      <c r="N490" s="47" t="str" cm="1">
        <f t="array" ref="N490">_xlfn.IFS(L490=Kontrakter!$C$3,Kontrakter!$E$3,L490=Kontrakter!$C$2,Kontrakter!$E$2,L490=Kontrakter!$C$4,Kontrakter!$E$4,L490=Kontrakter!$C$5,Kontrakter!$E$5,L490=Kontrakter!$C$6,Kontrakter!$E$6,L490=Kontrakter!$C$7,Kontrakter!$E$7,L490=Kontrakter!$C$8,Kontrakter!$E$8,L490=Kontrakter!$C$9,Kontrakter!$E$9,L490=Kontrakter!$C$10,Kontrakter!$E$10,L490=Kontrakter!$C$11,Kontrakter!$E$11)</f>
        <v>tilsyn@elvia.no</v>
      </c>
    </row>
    <row r="491" spans="1:14" s="42" customFormat="1" x14ac:dyDescent="0.3">
      <c r="A491" s="43">
        <v>953</v>
      </c>
      <c r="B491" s="42" t="s">
        <v>10</v>
      </c>
      <c r="C491" s="42" t="s">
        <v>521</v>
      </c>
      <c r="D491" s="42" t="s">
        <v>16</v>
      </c>
      <c r="E491" s="42" t="s">
        <v>508</v>
      </c>
      <c r="F491" s="44" t="s">
        <v>1403</v>
      </c>
      <c r="G491" s="42" t="s">
        <v>10</v>
      </c>
      <c r="H491" s="45" t="s">
        <v>1364</v>
      </c>
      <c r="I491" s="46">
        <v>2</v>
      </c>
      <c r="J491" s="46" t="s">
        <v>10</v>
      </c>
      <c r="K491" s="46" t="s">
        <v>508</v>
      </c>
      <c r="L491" s="45" t="str" cm="1">
        <f t="array" ref="L491">_xlfn.IFS(H491=Kontrakter!$B$3,Kontrakter!$C$3,H491=Kontrakter!$B$2,Kontrakter!$C$2,H491=Kontrakter!$B$4,Kontrakter!$C$4,H491=Kontrakter!$B$5,Kontrakter!$C$5,H491=Kontrakter!$B$6,Kontrakter!$C$6,H491=Kontrakter!$B$7,Kontrakter!$C$7,H491=Kontrakter!$B$8,Kontrakter!$C$8,H491=Kontrakter!$B$9,Kontrakter!$C$9,H491=Kontrakter!$B$10,Kontrakter!$C$10,H491=Kontrakter!$B$11,Kontrakter!$C$11)</f>
        <v>Omexom Elsikkerhet AS</v>
      </c>
      <c r="M491" s="45" cm="1">
        <f t="array" ref="M491">_xlfn.IFS(L491=Kontrakter!$C$3,Kontrakter!$D$3,L491=Kontrakter!$C$2,Kontrakter!$D$2,L491=Kontrakter!$C$4,Kontrakter!$D$4,L491=Kontrakter!$C$5,Kontrakter!$D$5,L491=Kontrakter!$C$6,Kontrakter!$D$6,L491=Kontrakter!$C$7,Kontrakter!$D$7,L491=Kontrakter!$C$8,Kontrakter!$D$8,L491=Kontrakter!$C$9,Kontrakter!$D$9,L491=Kontrakter!$C$10,Kontrakter!$D$10,L491=Kontrakter!$C$11,Kontrakter!$D$11)</f>
        <v>23128800</v>
      </c>
      <c r="N491" s="47" t="str" cm="1">
        <f t="array" ref="N491">_xlfn.IFS(L491=Kontrakter!$C$3,Kontrakter!$E$3,L491=Kontrakter!$C$2,Kontrakter!$E$2,L491=Kontrakter!$C$4,Kontrakter!$E$4,L491=Kontrakter!$C$5,Kontrakter!$E$5,L491=Kontrakter!$C$6,Kontrakter!$E$6,L491=Kontrakter!$C$7,Kontrakter!$E$7,L491=Kontrakter!$C$8,Kontrakter!$E$8,L491=Kontrakter!$C$9,Kontrakter!$E$9,L491=Kontrakter!$C$10,Kontrakter!$E$10,L491=Kontrakter!$C$11,Kontrakter!$E$11)</f>
        <v>tilsyn@elvia.no</v>
      </c>
    </row>
    <row r="492" spans="1:14" s="42" customFormat="1" x14ac:dyDescent="0.3">
      <c r="A492" s="43">
        <v>954</v>
      </c>
      <c r="B492" s="42" t="s">
        <v>10</v>
      </c>
      <c r="C492" s="42" t="s">
        <v>522</v>
      </c>
      <c r="D492" s="42" t="s">
        <v>16</v>
      </c>
      <c r="E492" s="42" t="s">
        <v>508</v>
      </c>
      <c r="F492" s="44" t="s">
        <v>1403</v>
      </c>
      <c r="G492" s="42" t="s">
        <v>10</v>
      </c>
      <c r="H492" s="45" t="s">
        <v>1364</v>
      </c>
      <c r="I492" s="46">
        <v>2</v>
      </c>
      <c r="J492" s="46" t="s">
        <v>10</v>
      </c>
      <c r="K492" s="46" t="s">
        <v>508</v>
      </c>
      <c r="L492" s="45" t="str" cm="1">
        <f t="array" ref="L492">_xlfn.IFS(H492=Kontrakter!$B$3,Kontrakter!$C$3,H492=Kontrakter!$B$2,Kontrakter!$C$2,H492=Kontrakter!$B$4,Kontrakter!$C$4,H492=Kontrakter!$B$5,Kontrakter!$C$5,H492=Kontrakter!$B$6,Kontrakter!$C$6,H492=Kontrakter!$B$7,Kontrakter!$C$7,H492=Kontrakter!$B$8,Kontrakter!$C$8,H492=Kontrakter!$B$9,Kontrakter!$C$9,H492=Kontrakter!$B$10,Kontrakter!$C$10,H492=Kontrakter!$B$11,Kontrakter!$C$11)</f>
        <v>Omexom Elsikkerhet AS</v>
      </c>
      <c r="M492" s="45" cm="1">
        <f t="array" ref="M492">_xlfn.IFS(L492=Kontrakter!$C$3,Kontrakter!$D$3,L492=Kontrakter!$C$2,Kontrakter!$D$2,L492=Kontrakter!$C$4,Kontrakter!$D$4,L492=Kontrakter!$C$5,Kontrakter!$D$5,L492=Kontrakter!$C$6,Kontrakter!$D$6,L492=Kontrakter!$C$7,Kontrakter!$D$7,L492=Kontrakter!$C$8,Kontrakter!$D$8,L492=Kontrakter!$C$9,Kontrakter!$D$9,L492=Kontrakter!$C$10,Kontrakter!$D$10,L492=Kontrakter!$C$11,Kontrakter!$D$11)</f>
        <v>23128800</v>
      </c>
      <c r="N492" s="47" t="str" cm="1">
        <f t="array" ref="N492">_xlfn.IFS(L492=Kontrakter!$C$3,Kontrakter!$E$3,L492=Kontrakter!$C$2,Kontrakter!$E$2,L492=Kontrakter!$C$4,Kontrakter!$E$4,L492=Kontrakter!$C$5,Kontrakter!$E$5,L492=Kontrakter!$C$6,Kontrakter!$E$6,L492=Kontrakter!$C$7,Kontrakter!$E$7,L492=Kontrakter!$C$8,Kontrakter!$E$8,L492=Kontrakter!$C$9,Kontrakter!$E$9,L492=Kontrakter!$C$10,Kontrakter!$E$10,L492=Kontrakter!$C$11,Kontrakter!$E$11)</f>
        <v>tilsyn@elvia.no</v>
      </c>
    </row>
    <row r="493" spans="1:14" s="42" customFormat="1" x14ac:dyDescent="0.3">
      <c r="A493" s="43">
        <v>955</v>
      </c>
      <c r="B493" s="42" t="s">
        <v>10</v>
      </c>
      <c r="C493" s="42" t="s">
        <v>523</v>
      </c>
      <c r="D493" s="42" t="s">
        <v>16</v>
      </c>
      <c r="E493" s="42" t="s">
        <v>508</v>
      </c>
      <c r="F493" s="44" t="s">
        <v>1403</v>
      </c>
      <c r="G493" s="42" t="s">
        <v>10</v>
      </c>
      <c r="H493" s="45" t="s">
        <v>1364</v>
      </c>
      <c r="I493" s="46">
        <v>2</v>
      </c>
      <c r="J493" s="46" t="s">
        <v>10</v>
      </c>
      <c r="K493" s="46" t="s">
        <v>508</v>
      </c>
      <c r="L493" s="45" t="str" cm="1">
        <f t="array" ref="L493">_xlfn.IFS(H493=Kontrakter!$B$3,Kontrakter!$C$3,H493=Kontrakter!$B$2,Kontrakter!$C$2,H493=Kontrakter!$B$4,Kontrakter!$C$4,H493=Kontrakter!$B$5,Kontrakter!$C$5,H493=Kontrakter!$B$6,Kontrakter!$C$6,H493=Kontrakter!$B$7,Kontrakter!$C$7,H493=Kontrakter!$B$8,Kontrakter!$C$8,H493=Kontrakter!$B$9,Kontrakter!$C$9,H493=Kontrakter!$B$10,Kontrakter!$C$10,H493=Kontrakter!$B$11,Kontrakter!$C$11)</f>
        <v>Omexom Elsikkerhet AS</v>
      </c>
      <c r="M493" s="45" cm="1">
        <f t="array" ref="M493">_xlfn.IFS(L493=Kontrakter!$C$3,Kontrakter!$D$3,L493=Kontrakter!$C$2,Kontrakter!$D$2,L493=Kontrakter!$C$4,Kontrakter!$D$4,L493=Kontrakter!$C$5,Kontrakter!$D$5,L493=Kontrakter!$C$6,Kontrakter!$D$6,L493=Kontrakter!$C$7,Kontrakter!$D$7,L493=Kontrakter!$C$8,Kontrakter!$D$8,L493=Kontrakter!$C$9,Kontrakter!$D$9,L493=Kontrakter!$C$10,Kontrakter!$D$10,L493=Kontrakter!$C$11,Kontrakter!$D$11)</f>
        <v>23128800</v>
      </c>
      <c r="N493" s="47" t="str" cm="1">
        <f t="array" ref="N493">_xlfn.IFS(L493=Kontrakter!$C$3,Kontrakter!$E$3,L493=Kontrakter!$C$2,Kontrakter!$E$2,L493=Kontrakter!$C$4,Kontrakter!$E$4,L493=Kontrakter!$C$5,Kontrakter!$E$5,L493=Kontrakter!$C$6,Kontrakter!$E$6,L493=Kontrakter!$C$7,Kontrakter!$E$7,L493=Kontrakter!$C$8,Kontrakter!$E$8,L493=Kontrakter!$C$9,Kontrakter!$E$9,L493=Kontrakter!$C$10,Kontrakter!$E$10,L493=Kontrakter!$C$11,Kontrakter!$E$11)</f>
        <v>tilsyn@elvia.no</v>
      </c>
    </row>
    <row r="494" spans="1:14" s="42" customFormat="1" x14ac:dyDescent="0.3">
      <c r="A494" s="43">
        <v>956</v>
      </c>
      <c r="B494" s="42" t="s">
        <v>10</v>
      </c>
      <c r="C494" s="42" t="s">
        <v>524</v>
      </c>
      <c r="D494" s="42" t="s">
        <v>16</v>
      </c>
      <c r="E494" s="42" t="s">
        <v>508</v>
      </c>
      <c r="F494" s="44" t="s">
        <v>1403</v>
      </c>
      <c r="G494" s="42" t="s">
        <v>10</v>
      </c>
      <c r="H494" s="45" t="s">
        <v>1364</v>
      </c>
      <c r="I494" s="46">
        <v>2</v>
      </c>
      <c r="J494" s="46" t="s">
        <v>10</v>
      </c>
      <c r="K494" s="46" t="s">
        <v>508</v>
      </c>
      <c r="L494" s="45" t="str" cm="1">
        <f t="array" ref="L494">_xlfn.IFS(H494=Kontrakter!$B$3,Kontrakter!$C$3,H494=Kontrakter!$B$2,Kontrakter!$C$2,H494=Kontrakter!$B$4,Kontrakter!$C$4,H494=Kontrakter!$B$5,Kontrakter!$C$5,H494=Kontrakter!$B$6,Kontrakter!$C$6,H494=Kontrakter!$B$7,Kontrakter!$C$7,H494=Kontrakter!$B$8,Kontrakter!$C$8,H494=Kontrakter!$B$9,Kontrakter!$C$9,H494=Kontrakter!$B$10,Kontrakter!$C$10,H494=Kontrakter!$B$11,Kontrakter!$C$11)</f>
        <v>Omexom Elsikkerhet AS</v>
      </c>
      <c r="M494" s="45" cm="1">
        <f t="array" ref="M494">_xlfn.IFS(L494=Kontrakter!$C$3,Kontrakter!$D$3,L494=Kontrakter!$C$2,Kontrakter!$D$2,L494=Kontrakter!$C$4,Kontrakter!$D$4,L494=Kontrakter!$C$5,Kontrakter!$D$5,L494=Kontrakter!$C$6,Kontrakter!$D$6,L494=Kontrakter!$C$7,Kontrakter!$D$7,L494=Kontrakter!$C$8,Kontrakter!$D$8,L494=Kontrakter!$C$9,Kontrakter!$D$9,L494=Kontrakter!$C$10,Kontrakter!$D$10,L494=Kontrakter!$C$11,Kontrakter!$D$11)</f>
        <v>23128800</v>
      </c>
      <c r="N494" s="47" t="str" cm="1">
        <f t="array" ref="N494">_xlfn.IFS(L494=Kontrakter!$C$3,Kontrakter!$E$3,L494=Kontrakter!$C$2,Kontrakter!$E$2,L494=Kontrakter!$C$4,Kontrakter!$E$4,L494=Kontrakter!$C$5,Kontrakter!$E$5,L494=Kontrakter!$C$6,Kontrakter!$E$6,L494=Kontrakter!$C$7,Kontrakter!$E$7,L494=Kontrakter!$C$8,Kontrakter!$E$8,L494=Kontrakter!$C$9,Kontrakter!$E$9,L494=Kontrakter!$C$10,Kontrakter!$E$10,L494=Kontrakter!$C$11,Kontrakter!$E$11)</f>
        <v>tilsyn@elvia.no</v>
      </c>
    </row>
    <row r="495" spans="1:14" s="42" customFormat="1" x14ac:dyDescent="0.3">
      <c r="A495" s="43">
        <v>957</v>
      </c>
      <c r="B495" s="42" t="s">
        <v>10</v>
      </c>
      <c r="C495" s="42" t="s">
        <v>525</v>
      </c>
      <c r="D495" s="42" t="s">
        <v>16</v>
      </c>
      <c r="E495" s="42" t="s">
        <v>508</v>
      </c>
      <c r="F495" s="44" t="s">
        <v>1403</v>
      </c>
      <c r="G495" s="42" t="s">
        <v>10</v>
      </c>
      <c r="H495" s="45" t="s">
        <v>1364</v>
      </c>
      <c r="I495" s="46">
        <v>2</v>
      </c>
      <c r="J495" s="46" t="s">
        <v>10</v>
      </c>
      <c r="K495" s="46" t="s">
        <v>508</v>
      </c>
      <c r="L495" s="45" t="str" cm="1">
        <f t="array" ref="L495">_xlfn.IFS(H495=Kontrakter!$B$3,Kontrakter!$C$3,H495=Kontrakter!$B$2,Kontrakter!$C$2,H495=Kontrakter!$B$4,Kontrakter!$C$4,H495=Kontrakter!$B$5,Kontrakter!$C$5,H495=Kontrakter!$B$6,Kontrakter!$C$6,H495=Kontrakter!$B$7,Kontrakter!$C$7,H495=Kontrakter!$B$8,Kontrakter!$C$8,H495=Kontrakter!$B$9,Kontrakter!$C$9,H495=Kontrakter!$B$10,Kontrakter!$C$10,H495=Kontrakter!$B$11,Kontrakter!$C$11)</f>
        <v>Omexom Elsikkerhet AS</v>
      </c>
      <c r="M495" s="45" cm="1">
        <f t="array" ref="M495">_xlfn.IFS(L495=Kontrakter!$C$3,Kontrakter!$D$3,L495=Kontrakter!$C$2,Kontrakter!$D$2,L495=Kontrakter!$C$4,Kontrakter!$D$4,L495=Kontrakter!$C$5,Kontrakter!$D$5,L495=Kontrakter!$C$6,Kontrakter!$D$6,L495=Kontrakter!$C$7,Kontrakter!$D$7,L495=Kontrakter!$C$8,Kontrakter!$D$8,L495=Kontrakter!$C$9,Kontrakter!$D$9,L495=Kontrakter!$C$10,Kontrakter!$D$10,L495=Kontrakter!$C$11,Kontrakter!$D$11)</f>
        <v>23128800</v>
      </c>
      <c r="N495" s="47" t="str" cm="1">
        <f t="array" ref="N495">_xlfn.IFS(L495=Kontrakter!$C$3,Kontrakter!$E$3,L495=Kontrakter!$C$2,Kontrakter!$E$2,L495=Kontrakter!$C$4,Kontrakter!$E$4,L495=Kontrakter!$C$5,Kontrakter!$E$5,L495=Kontrakter!$C$6,Kontrakter!$E$6,L495=Kontrakter!$C$7,Kontrakter!$E$7,L495=Kontrakter!$C$8,Kontrakter!$E$8,L495=Kontrakter!$C$9,Kontrakter!$E$9,L495=Kontrakter!$C$10,Kontrakter!$E$10,L495=Kontrakter!$C$11,Kontrakter!$E$11)</f>
        <v>tilsyn@elvia.no</v>
      </c>
    </row>
    <row r="496" spans="1:14" s="42" customFormat="1" x14ac:dyDescent="0.3">
      <c r="A496" s="43">
        <v>958</v>
      </c>
      <c r="B496" s="42" t="s">
        <v>10</v>
      </c>
      <c r="C496" s="42" t="s">
        <v>526</v>
      </c>
      <c r="D496" s="42" t="s">
        <v>16</v>
      </c>
      <c r="E496" s="42" t="s">
        <v>508</v>
      </c>
      <c r="F496" s="44" t="s">
        <v>1403</v>
      </c>
      <c r="G496" s="42" t="s">
        <v>10</v>
      </c>
      <c r="H496" s="45" t="s">
        <v>1364</v>
      </c>
      <c r="I496" s="46">
        <v>2</v>
      </c>
      <c r="J496" s="46" t="s">
        <v>10</v>
      </c>
      <c r="K496" s="46" t="s">
        <v>508</v>
      </c>
      <c r="L496" s="45" t="str" cm="1">
        <f t="array" ref="L496">_xlfn.IFS(H496=Kontrakter!$B$3,Kontrakter!$C$3,H496=Kontrakter!$B$2,Kontrakter!$C$2,H496=Kontrakter!$B$4,Kontrakter!$C$4,H496=Kontrakter!$B$5,Kontrakter!$C$5,H496=Kontrakter!$B$6,Kontrakter!$C$6,H496=Kontrakter!$B$7,Kontrakter!$C$7,H496=Kontrakter!$B$8,Kontrakter!$C$8,H496=Kontrakter!$B$9,Kontrakter!$C$9,H496=Kontrakter!$B$10,Kontrakter!$C$10,H496=Kontrakter!$B$11,Kontrakter!$C$11)</f>
        <v>Omexom Elsikkerhet AS</v>
      </c>
      <c r="M496" s="45" cm="1">
        <f t="array" ref="M496">_xlfn.IFS(L496=Kontrakter!$C$3,Kontrakter!$D$3,L496=Kontrakter!$C$2,Kontrakter!$D$2,L496=Kontrakter!$C$4,Kontrakter!$D$4,L496=Kontrakter!$C$5,Kontrakter!$D$5,L496=Kontrakter!$C$6,Kontrakter!$D$6,L496=Kontrakter!$C$7,Kontrakter!$D$7,L496=Kontrakter!$C$8,Kontrakter!$D$8,L496=Kontrakter!$C$9,Kontrakter!$D$9,L496=Kontrakter!$C$10,Kontrakter!$D$10,L496=Kontrakter!$C$11,Kontrakter!$D$11)</f>
        <v>23128800</v>
      </c>
      <c r="N496" s="47" t="str" cm="1">
        <f t="array" ref="N496">_xlfn.IFS(L496=Kontrakter!$C$3,Kontrakter!$E$3,L496=Kontrakter!$C$2,Kontrakter!$E$2,L496=Kontrakter!$C$4,Kontrakter!$E$4,L496=Kontrakter!$C$5,Kontrakter!$E$5,L496=Kontrakter!$C$6,Kontrakter!$E$6,L496=Kontrakter!$C$7,Kontrakter!$E$7,L496=Kontrakter!$C$8,Kontrakter!$E$8,L496=Kontrakter!$C$9,Kontrakter!$E$9,L496=Kontrakter!$C$10,Kontrakter!$E$10,L496=Kontrakter!$C$11,Kontrakter!$E$11)</f>
        <v>tilsyn@elvia.no</v>
      </c>
    </row>
    <row r="497" spans="1:14" s="42" customFormat="1" x14ac:dyDescent="0.3">
      <c r="A497" s="43">
        <v>959</v>
      </c>
      <c r="B497" s="42" t="s">
        <v>10</v>
      </c>
      <c r="C497" s="42" t="s">
        <v>527</v>
      </c>
      <c r="D497" s="42" t="s">
        <v>16</v>
      </c>
      <c r="E497" s="42" t="s">
        <v>508</v>
      </c>
      <c r="F497" s="44" t="s">
        <v>1403</v>
      </c>
      <c r="G497" s="42" t="s">
        <v>10</v>
      </c>
      <c r="H497" s="45" t="s">
        <v>1364</v>
      </c>
      <c r="I497" s="46">
        <v>2</v>
      </c>
      <c r="J497" s="46" t="s">
        <v>10</v>
      </c>
      <c r="K497" s="46" t="s">
        <v>508</v>
      </c>
      <c r="L497" s="45" t="str" cm="1">
        <f t="array" ref="L497">_xlfn.IFS(H497=Kontrakter!$B$3,Kontrakter!$C$3,H497=Kontrakter!$B$2,Kontrakter!$C$2,H497=Kontrakter!$B$4,Kontrakter!$C$4,H497=Kontrakter!$B$5,Kontrakter!$C$5,H497=Kontrakter!$B$6,Kontrakter!$C$6,H497=Kontrakter!$B$7,Kontrakter!$C$7,H497=Kontrakter!$B$8,Kontrakter!$C$8,H497=Kontrakter!$B$9,Kontrakter!$C$9,H497=Kontrakter!$B$10,Kontrakter!$C$10,H497=Kontrakter!$B$11,Kontrakter!$C$11)</f>
        <v>Omexom Elsikkerhet AS</v>
      </c>
      <c r="M497" s="45" cm="1">
        <f t="array" ref="M497">_xlfn.IFS(L497=Kontrakter!$C$3,Kontrakter!$D$3,L497=Kontrakter!$C$2,Kontrakter!$D$2,L497=Kontrakter!$C$4,Kontrakter!$D$4,L497=Kontrakter!$C$5,Kontrakter!$D$5,L497=Kontrakter!$C$6,Kontrakter!$D$6,L497=Kontrakter!$C$7,Kontrakter!$D$7,L497=Kontrakter!$C$8,Kontrakter!$D$8,L497=Kontrakter!$C$9,Kontrakter!$D$9,L497=Kontrakter!$C$10,Kontrakter!$D$10,L497=Kontrakter!$C$11,Kontrakter!$D$11)</f>
        <v>23128800</v>
      </c>
      <c r="N497" s="47" t="str" cm="1">
        <f t="array" ref="N497">_xlfn.IFS(L497=Kontrakter!$C$3,Kontrakter!$E$3,L497=Kontrakter!$C$2,Kontrakter!$E$2,L497=Kontrakter!$C$4,Kontrakter!$E$4,L497=Kontrakter!$C$5,Kontrakter!$E$5,L497=Kontrakter!$C$6,Kontrakter!$E$6,L497=Kontrakter!$C$7,Kontrakter!$E$7,L497=Kontrakter!$C$8,Kontrakter!$E$8,L497=Kontrakter!$C$9,Kontrakter!$E$9,L497=Kontrakter!$C$10,Kontrakter!$E$10,L497=Kontrakter!$C$11,Kontrakter!$E$11)</f>
        <v>tilsyn@elvia.no</v>
      </c>
    </row>
    <row r="498" spans="1:14" s="42" customFormat="1" x14ac:dyDescent="0.3">
      <c r="A498" s="43">
        <v>960</v>
      </c>
      <c r="B498" s="42" t="s">
        <v>10</v>
      </c>
      <c r="C498" s="42" t="s">
        <v>528</v>
      </c>
      <c r="D498" s="42" t="s">
        <v>16</v>
      </c>
      <c r="E498" s="42" t="s">
        <v>508</v>
      </c>
      <c r="F498" s="44" t="s">
        <v>1403</v>
      </c>
      <c r="G498" s="42" t="s">
        <v>10</v>
      </c>
      <c r="H498" s="45" t="s">
        <v>1364</v>
      </c>
      <c r="I498" s="46">
        <v>2</v>
      </c>
      <c r="J498" s="46" t="s">
        <v>10</v>
      </c>
      <c r="K498" s="46" t="s">
        <v>508</v>
      </c>
      <c r="L498" s="45" t="str" cm="1">
        <f t="array" ref="L498">_xlfn.IFS(H498=Kontrakter!$B$3,Kontrakter!$C$3,H498=Kontrakter!$B$2,Kontrakter!$C$2,H498=Kontrakter!$B$4,Kontrakter!$C$4,H498=Kontrakter!$B$5,Kontrakter!$C$5,H498=Kontrakter!$B$6,Kontrakter!$C$6,H498=Kontrakter!$B$7,Kontrakter!$C$7,H498=Kontrakter!$B$8,Kontrakter!$C$8,H498=Kontrakter!$B$9,Kontrakter!$C$9,H498=Kontrakter!$B$10,Kontrakter!$C$10,H498=Kontrakter!$B$11,Kontrakter!$C$11)</f>
        <v>Omexom Elsikkerhet AS</v>
      </c>
      <c r="M498" s="45" cm="1">
        <f t="array" ref="M498">_xlfn.IFS(L498=Kontrakter!$C$3,Kontrakter!$D$3,L498=Kontrakter!$C$2,Kontrakter!$D$2,L498=Kontrakter!$C$4,Kontrakter!$D$4,L498=Kontrakter!$C$5,Kontrakter!$D$5,L498=Kontrakter!$C$6,Kontrakter!$D$6,L498=Kontrakter!$C$7,Kontrakter!$D$7,L498=Kontrakter!$C$8,Kontrakter!$D$8,L498=Kontrakter!$C$9,Kontrakter!$D$9,L498=Kontrakter!$C$10,Kontrakter!$D$10,L498=Kontrakter!$C$11,Kontrakter!$D$11)</f>
        <v>23128800</v>
      </c>
      <c r="N498" s="47" t="str" cm="1">
        <f t="array" ref="N498">_xlfn.IFS(L498=Kontrakter!$C$3,Kontrakter!$E$3,L498=Kontrakter!$C$2,Kontrakter!$E$2,L498=Kontrakter!$C$4,Kontrakter!$E$4,L498=Kontrakter!$C$5,Kontrakter!$E$5,L498=Kontrakter!$C$6,Kontrakter!$E$6,L498=Kontrakter!$C$7,Kontrakter!$E$7,L498=Kontrakter!$C$8,Kontrakter!$E$8,L498=Kontrakter!$C$9,Kontrakter!$E$9,L498=Kontrakter!$C$10,Kontrakter!$E$10,L498=Kontrakter!$C$11,Kontrakter!$E$11)</f>
        <v>tilsyn@elvia.no</v>
      </c>
    </row>
    <row r="499" spans="1:14" s="42" customFormat="1" x14ac:dyDescent="0.3">
      <c r="A499" s="43">
        <v>962</v>
      </c>
      <c r="B499" s="42" t="s">
        <v>10</v>
      </c>
      <c r="C499" s="42" t="s">
        <v>529</v>
      </c>
      <c r="D499" s="42" t="s">
        <v>16</v>
      </c>
      <c r="E499" s="42" t="s">
        <v>508</v>
      </c>
      <c r="F499" s="44" t="s">
        <v>1403</v>
      </c>
      <c r="G499" s="42" t="s">
        <v>10</v>
      </c>
      <c r="H499" s="45" t="s">
        <v>1364</v>
      </c>
      <c r="I499" s="46">
        <v>2</v>
      </c>
      <c r="J499" s="46" t="s">
        <v>10</v>
      </c>
      <c r="K499" s="46" t="s">
        <v>508</v>
      </c>
      <c r="L499" s="45" t="str" cm="1">
        <f t="array" ref="L499">_xlfn.IFS(H499=Kontrakter!$B$3,Kontrakter!$C$3,H499=Kontrakter!$B$2,Kontrakter!$C$2,H499=Kontrakter!$B$4,Kontrakter!$C$4,H499=Kontrakter!$B$5,Kontrakter!$C$5,H499=Kontrakter!$B$6,Kontrakter!$C$6,H499=Kontrakter!$B$7,Kontrakter!$C$7,H499=Kontrakter!$B$8,Kontrakter!$C$8,H499=Kontrakter!$B$9,Kontrakter!$C$9,H499=Kontrakter!$B$10,Kontrakter!$C$10,H499=Kontrakter!$B$11,Kontrakter!$C$11)</f>
        <v>Omexom Elsikkerhet AS</v>
      </c>
      <c r="M499" s="45" cm="1">
        <f t="array" ref="M499">_xlfn.IFS(L499=Kontrakter!$C$3,Kontrakter!$D$3,L499=Kontrakter!$C$2,Kontrakter!$D$2,L499=Kontrakter!$C$4,Kontrakter!$D$4,L499=Kontrakter!$C$5,Kontrakter!$D$5,L499=Kontrakter!$C$6,Kontrakter!$D$6,L499=Kontrakter!$C$7,Kontrakter!$D$7,L499=Kontrakter!$C$8,Kontrakter!$D$8,L499=Kontrakter!$C$9,Kontrakter!$D$9,L499=Kontrakter!$C$10,Kontrakter!$D$10,L499=Kontrakter!$C$11,Kontrakter!$D$11)</f>
        <v>23128800</v>
      </c>
      <c r="N499" s="47" t="str" cm="1">
        <f t="array" ref="N499">_xlfn.IFS(L499=Kontrakter!$C$3,Kontrakter!$E$3,L499=Kontrakter!$C$2,Kontrakter!$E$2,L499=Kontrakter!$C$4,Kontrakter!$E$4,L499=Kontrakter!$C$5,Kontrakter!$E$5,L499=Kontrakter!$C$6,Kontrakter!$E$6,L499=Kontrakter!$C$7,Kontrakter!$E$7,L499=Kontrakter!$C$8,Kontrakter!$E$8,L499=Kontrakter!$C$9,Kontrakter!$E$9,L499=Kontrakter!$C$10,Kontrakter!$E$10,L499=Kontrakter!$C$11,Kontrakter!$E$11)</f>
        <v>tilsyn@elvia.no</v>
      </c>
    </row>
    <row r="500" spans="1:14" s="42" customFormat="1" x14ac:dyDescent="0.3">
      <c r="A500" s="43">
        <v>963</v>
      </c>
      <c r="B500" s="42" t="s">
        <v>10</v>
      </c>
      <c r="C500" s="42" t="s">
        <v>530</v>
      </c>
      <c r="D500" s="42" t="s">
        <v>16</v>
      </c>
      <c r="E500" s="42" t="s">
        <v>508</v>
      </c>
      <c r="F500" s="44" t="s">
        <v>1403</v>
      </c>
      <c r="G500" s="42" t="s">
        <v>10</v>
      </c>
      <c r="H500" s="45" t="s">
        <v>1364</v>
      </c>
      <c r="I500" s="46">
        <v>2</v>
      </c>
      <c r="J500" s="46" t="s">
        <v>10</v>
      </c>
      <c r="K500" s="46" t="s">
        <v>508</v>
      </c>
      <c r="L500" s="45" t="str" cm="1">
        <f t="array" ref="L500">_xlfn.IFS(H500=Kontrakter!$B$3,Kontrakter!$C$3,H500=Kontrakter!$B$2,Kontrakter!$C$2,H500=Kontrakter!$B$4,Kontrakter!$C$4,H500=Kontrakter!$B$5,Kontrakter!$C$5,H500=Kontrakter!$B$6,Kontrakter!$C$6,H500=Kontrakter!$B$7,Kontrakter!$C$7,H500=Kontrakter!$B$8,Kontrakter!$C$8,H500=Kontrakter!$B$9,Kontrakter!$C$9,H500=Kontrakter!$B$10,Kontrakter!$C$10,H500=Kontrakter!$B$11,Kontrakter!$C$11)</f>
        <v>Omexom Elsikkerhet AS</v>
      </c>
      <c r="M500" s="45" cm="1">
        <f t="array" ref="M500">_xlfn.IFS(L500=Kontrakter!$C$3,Kontrakter!$D$3,L500=Kontrakter!$C$2,Kontrakter!$D$2,L500=Kontrakter!$C$4,Kontrakter!$D$4,L500=Kontrakter!$C$5,Kontrakter!$D$5,L500=Kontrakter!$C$6,Kontrakter!$D$6,L500=Kontrakter!$C$7,Kontrakter!$D$7,L500=Kontrakter!$C$8,Kontrakter!$D$8,L500=Kontrakter!$C$9,Kontrakter!$D$9,L500=Kontrakter!$C$10,Kontrakter!$D$10,L500=Kontrakter!$C$11,Kontrakter!$D$11)</f>
        <v>23128800</v>
      </c>
      <c r="N500" s="47" t="str" cm="1">
        <f t="array" ref="N500">_xlfn.IFS(L500=Kontrakter!$C$3,Kontrakter!$E$3,L500=Kontrakter!$C$2,Kontrakter!$E$2,L500=Kontrakter!$C$4,Kontrakter!$E$4,L500=Kontrakter!$C$5,Kontrakter!$E$5,L500=Kontrakter!$C$6,Kontrakter!$E$6,L500=Kontrakter!$C$7,Kontrakter!$E$7,L500=Kontrakter!$C$8,Kontrakter!$E$8,L500=Kontrakter!$C$9,Kontrakter!$E$9,L500=Kontrakter!$C$10,Kontrakter!$E$10,L500=Kontrakter!$C$11,Kontrakter!$E$11)</f>
        <v>tilsyn@elvia.no</v>
      </c>
    </row>
    <row r="501" spans="1:14" s="42" customFormat="1" x14ac:dyDescent="0.3">
      <c r="A501" s="43">
        <v>964</v>
      </c>
      <c r="B501" s="42" t="s">
        <v>10</v>
      </c>
      <c r="C501" s="42" t="s">
        <v>531</v>
      </c>
      <c r="D501" s="42" t="s">
        <v>16</v>
      </c>
      <c r="E501" s="42" t="s">
        <v>508</v>
      </c>
      <c r="F501" s="44" t="s">
        <v>1403</v>
      </c>
      <c r="G501" s="42" t="s">
        <v>10</v>
      </c>
      <c r="H501" s="45" t="s">
        <v>1364</v>
      </c>
      <c r="I501" s="46">
        <v>2</v>
      </c>
      <c r="J501" s="46" t="s">
        <v>10</v>
      </c>
      <c r="K501" s="46" t="s">
        <v>508</v>
      </c>
      <c r="L501" s="45" t="str" cm="1">
        <f t="array" ref="L501">_xlfn.IFS(H501=Kontrakter!$B$3,Kontrakter!$C$3,H501=Kontrakter!$B$2,Kontrakter!$C$2,H501=Kontrakter!$B$4,Kontrakter!$C$4,H501=Kontrakter!$B$5,Kontrakter!$C$5,H501=Kontrakter!$B$6,Kontrakter!$C$6,H501=Kontrakter!$B$7,Kontrakter!$C$7,H501=Kontrakter!$B$8,Kontrakter!$C$8,H501=Kontrakter!$B$9,Kontrakter!$C$9,H501=Kontrakter!$B$10,Kontrakter!$C$10,H501=Kontrakter!$B$11,Kontrakter!$C$11)</f>
        <v>Omexom Elsikkerhet AS</v>
      </c>
      <c r="M501" s="45" cm="1">
        <f t="array" ref="M501">_xlfn.IFS(L501=Kontrakter!$C$3,Kontrakter!$D$3,L501=Kontrakter!$C$2,Kontrakter!$D$2,L501=Kontrakter!$C$4,Kontrakter!$D$4,L501=Kontrakter!$C$5,Kontrakter!$D$5,L501=Kontrakter!$C$6,Kontrakter!$D$6,L501=Kontrakter!$C$7,Kontrakter!$D$7,L501=Kontrakter!$C$8,Kontrakter!$D$8,L501=Kontrakter!$C$9,Kontrakter!$D$9,L501=Kontrakter!$C$10,Kontrakter!$D$10,L501=Kontrakter!$C$11,Kontrakter!$D$11)</f>
        <v>23128800</v>
      </c>
      <c r="N501" s="47" t="str" cm="1">
        <f t="array" ref="N501">_xlfn.IFS(L501=Kontrakter!$C$3,Kontrakter!$E$3,L501=Kontrakter!$C$2,Kontrakter!$E$2,L501=Kontrakter!$C$4,Kontrakter!$E$4,L501=Kontrakter!$C$5,Kontrakter!$E$5,L501=Kontrakter!$C$6,Kontrakter!$E$6,L501=Kontrakter!$C$7,Kontrakter!$E$7,L501=Kontrakter!$C$8,Kontrakter!$E$8,L501=Kontrakter!$C$9,Kontrakter!$E$9,L501=Kontrakter!$C$10,Kontrakter!$E$10,L501=Kontrakter!$C$11,Kontrakter!$E$11)</f>
        <v>tilsyn@elvia.no</v>
      </c>
    </row>
    <row r="502" spans="1:14" s="42" customFormat="1" x14ac:dyDescent="0.3">
      <c r="A502" s="43">
        <v>968</v>
      </c>
      <c r="B502" s="42" t="s">
        <v>10</v>
      </c>
      <c r="C502" s="42" t="s">
        <v>532</v>
      </c>
      <c r="D502" s="42" t="s">
        <v>16</v>
      </c>
      <c r="E502" s="42" t="s">
        <v>31</v>
      </c>
      <c r="F502" s="44" t="s">
        <v>1403</v>
      </c>
      <c r="G502" s="42" t="s">
        <v>10</v>
      </c>
      <c r="H502" s="45" t="s">
        <v>1364</v>
      </c>
      <c r="I502" s="46">
        <v>2</v>
      </c>
      <c r="J502" s="46" t="s">
        <v>10</v>
      </c>
      <c r="K502" s="46" t="s">
        <v>31</v>
      </c>
      <c r="L502" s="45" t="str" cm="1">
        <f t="array" ref="L502">_xlfn.IFS(H502=Kontrakter!$B$3,Kontrakter!$C$3,H502=Kontrakter!$B$2,Kontrakter!$C$2,H502=Kontrakter!$B$4,Kontrakter!$C$4,H502=Kontrakter!$B$5,Kontrakter!$C$5,H502=Kontrakter!$B$6,Kontrakter!$C$6,H502=Kontrakter!$B$7,Kontrakter!$C$7,H502=Kontrakter!$B$8,Kontrakter!$C$8,H502=Kontrakter!$B$9,Kontrakter!$C$9,H502=Kontrakter!$B$10,Kontrakter!$C$10,H502=Kontrakter!$B$11,Kontrakter!$C$11)</f>
        <v>Omexom Elsikkerhet AS</v>
      </c>
      <c r="M502" s="45" cm="1">
        <f t="array" ref="M502">_xlfn.IFS(L502=Kontrakter!$C$3,Kontrakter!$D$3,L502=Kontrakter!$C$2,Kontrakter!$D$2,L502=Kontrakter!$C$4,Kontrakter!$D$4,L502=Kontrakter!$C$5,Kontrakter!$D$5,L502=Kontrakter!$C$6,Kontrakter!$D$6,L502=Kontrakter!$C$7,Kontrakter!$D$7,L502=Kontrakter!$C$8,Kontrakter!$D$8,L502=Kontrakter!$C$9,Kontrakter!$D$9,L502=Kontrakter!$C$10,Kontrakter!$D$10,L502=Kontrakter!$C$11,Kontrakter!$D$11)</f>
        <v>23128800</v>
      </c>
      <c r="N502" s="47" t="str" cm="1">
        <f t="array" ref="N502">_xlfn.IFS(L502=Kontrakter!$C$3,Kontrakter!$E$3,L502=Kontrakter!$C$2,Kontrakter!$E$2,L502=Kontrakter!$C$4,Kontrakter!$E$4,L502=Kontrakter!$C$5,Kontrakter!$E$5,L502=Kontrakter!$C$6,Kontrakter!$E$6,L502=Kontrakter!$C$7,Kontrakter!$E$7,L502=Kontrakter!$C$8,Kontrakter!$E$8,L502=Kontrakter!$C$9,Kontrakter!$E$9,L502=Kontrakter!$C$10,Kontrakter!$E$10,L502=Kontrakter!$C$11,Kontrakter!$E$11)</f>
        <v>tilsyn@elvia.no</v>
      </c>
    </row>
    <row r="503" spans="1:14" s="42" customFormat="1" x14ac:dyDescent="0.3">
      <c r="A503" s="43">
        <v>969</v>
      </c>
      <c r="B503" s="42" t="s">
        <v>10</v>
      </c>
      <c r="C503" s="42" t="s">
        <v>539</v>
      </c>
      <c r="D503" s="42" t="s">
        <v>16</v>
      </c>
      <c r="E503" s="42" t="s">
        <v>31</v>
      </c>
      <c r="F503" s="44" t="s">
        <v>1403</v>
      </c>
      <c r="G503" s="42" t="s">
        <v>10</v>
      </c>
      <c r="H503" s="45" t="s">
        <v>1364</v>
      </c>
      <c r="I503" s="46">
        <v>2</v>
      </c>
      <c r="J503" s="46" t="s">
        <v>10</v>
      </c>
      <c r="K503" s="46" t="s">
        <v>31</v>
      </c>
      <c r="L503" s="45" t="str" cm="1">
        <f t="array" ref="L503">_xlfn.IFS(H503=Kontrakter!$B$3,Kontrakter!$C$3,H503=Kontrakter!$B$2,Kontrakter!$C$2,H503=Kontrakter!$B$4,Kontrakter!$C$4,H503=Kontrakter!$B$5,Kontrakter!$C$5,H503=Kontrakter!$B$6,Kontrakter!$C$6,H503=Kontrakter!$B$7,Kontrakter!$C$7,H503=Kontrakter!$B$8,Kontrakter!$C$8,H503=Kontrakter!$B$9,Kontrakter!$C$9,H503=Kontrakter!$B$10,Kontrakter!$C$10,H503=Kontrakter!$B$11,Kontrakter!$C$11)</f>
        <v>Omexom Elsikkerhet AS</v>
      </c>
      <c r="M503" s="45" cm="1">
        <f t="array" ref="M503">_xlfn.IFS(L503=Kontrakter!$C$3,Kontrakter!$D$3,L503=Kontrakter!$C$2,Kontrakter!$D$2,L503=Kontrakter!$C$4,Kontrakter!$D$4,L503=Kontrakter!$C$5,Kontrakter!$D$5,L503=Kontrakter!$C$6,Kontrakter!$D$6,L503=Kontrakter!$C$7,Kontrakter!$D$7,L503=Kontrakter!$C$8,Kontrakter!$D$8,L503=Kontrakter!$C$9,Kontrakter!$D$9,L503=Kontrakter!$C$10,Kontrakter!$D$10,L503=Kontrakter!$C$11,Kontrakter!$D$11)</f>
        <v>23128800</v>
      </c>
      <c r="N503" s="47" t="str" cm="1">
        <f t="array" ref="N503">_xlfn.IFS(L503=Kontrakter!$C$3,Kontrakter!$E$3,L503=Kontrakter!$C$2,Kontrakter!$E$2,L503=Kontrakter!$C$4,Kontrakter!$E$4,L503=Kontrakter!$C$5,Kontrakter!$E$5,L503=Kontrakter!$C$6,Kontrakter!$E$6,L503=Kontrakter!$C$7,Kontrakter!$E$7,L503=Kontrakter!$C$8,Kontrakter!$E$8,L503=Kontrakter!$C$9,Kontrakter!$E$9,L503=Kontrakter!$C$10,Kontrakter!$E$10,L503=Kontrakter!$C$11,Kontrakter!$E$11)</f>
        <v>tilsyn@elvia.no</v>
      </c>
    </row>
    <row r="504" spans="1:14" s="42" customFormat="1" x14ac:dyDescent="0.3">
      <c r="A504" s="43">
        <v>970</v>
      </c>
      <c r="B504" s="42" t="s">
        <v>10</v>
      </c>
      <c r="C504" s="42" t="s">
        <v>533</v>
      </c>
      <c r="D504" s="42" t="s">
        <v>16</v>
      </c>
      <c r="E504" s="42" t="s">
        <v>508</v>
      </c>
      <c r="F504" s="44" t="s">
        <v>1403</v>
      </c>
      <c r="G504" s="42" t="s">
        <v>10</v>
      </c>
      <c r="H504" s="45" t="s">
        <v>1364</v>
      </c>
      <c r="I504" s="46">
        <v>2</v>
      </c>
      <c r="J504" s="46" t="s">
        <v>10</v>
      </c>
      <c r="K504" s="46" t="s">
        <v>508</v>
      </c>
      <c r="L504" s="45" t="str" cm="1">
        <f t="array" ref="L504">_xlfn.IFS(H504=Kontrakter!$B$3,Kontrakter!$C$3,H504=Kontrakter!$B$2,Kontrakter!$C$2,H504=Kontrakter!$B$4,Kontrakter!$C$4,H504=Kontrakter!$B$5,Kontrakter!$C$5,H504=Kontrakter!$B$6,Kontrakter!$C$6,H504=Kontrakter!$B$7,Kontrakter!$C$7,H504=Kontrakter!$B$8,Kontrakter!$C$8,H504=Kontrakter!$B$9,Kontrakter!$C$9,H504=Kontrakter!$B$10,Kontrakter!$C$10,H504=Kontrakter!$B$11,Kontrakter!$C$11)</f>
        <v>Omexom Elsikkerhet AS</v>
      </c>
      <c r="M504" s="45" cm="1">
        <f t="array" ref="M504">_xlfn.IFS(L504=Kontrakter!$C$3,Kontrakter!$D$3,L504=Kontrakter!$C$2,Kontrakter!$D$2,L504=Kontrakter!$C$4,Kontrakter!$D$4,L504=Kontrakter!$C$5,Kontrakter!$D$5,L504=Kontrakter!$C$6,Kontrakter!$D$6,L504=Kontrakter!$C$7,Kontrakter!$D$7,L504=Kontrakter!$C$8,Kontrakter!$D$8,L504=Kontrakter!$C$9,Kontrakter!$D$9,L504=Kontrakter!$C$10,Kontrakter!$D$10,L504=Kontrakter!$C$11,Kontrakter!$D$11)</f>
        <v>23128800</v>
      </c>
      <c r="N504" s="47" t="str" cm="1">
        <f t="array" ref="N504">_xlfn.IFS(L504=Kontrakter!$C$3,Kontrakter!$E$3,L504=Kontrakter!$C$2,Kontrakter!$E$2,L504=Kontrakter!$C$4,Kontrakter!$E$4,L504=Kontrakter!$C$5,Kontrakter!$E$5,L504=Kontrakter!$C$6,Kontrakter!$E$6,L504=Kontrakter!$C$7,Kontrakter!$E$7,L504=Kontrakter!$C$8,Kontrakter!$E$8,L504=Kontrakter!$C$9,Kontrakter!$E$9,L504=Kontrakter!$C$10,Kontrakter!$E$10,L504=Kontrakter!$C$11,Kontrakter!$E$11)</f>
        <v>tilsyn@elvia.no</v>
      </c>
    </row>
    <row r="505" spans="1:14" s="42" customFormat="1" x14ac:dyDescent="0.3">
      <c r="A505" s="43">
        <v>971</v>
      </c>
      <c r="B505" s="42" t="s">
        <v>10</v>
      </c>
      <c r="C505" s="42" t="s">
        <v>534</v>
      </c>
      <c r="D505" s="42" t="s">
        <v>16</v>
      </c>
      <c r="E505" s="42" t="s">
        <v>508</v>
      </c>
      <c r="F505" s="44" t="s">
        <v>1403</v>
      </c>
      <c r="G505" s="42" t="s">
        <v>10</v>
      </c>
      <c r="H505" s="45" t="s">
        <v>1364</v>
      </c>
      <c r="I505" s="46">
        <v>2</v>
      </c>
      <c r="J505" s="46" t="s">
        <v>10</v>
      </c>
      <c r="K505" s="46" t="s">
        <v>508</v>
      </c>
      <c r="L505" s="45" t="str" cm="1">
        <f t="array" ref="L505">_xlfn.IFS(H505=Kontrakter!$B$3,Kontrakter!$C$3,H505=Kontrakter!$B$2,Kontrakter!$C$2,H505=Kontrakter!$B$4,Kontrakter!$C$4,H505=Kontrakter!$B$5,Kontrakter!$C$5,H505=Kontrakter!$B$6,Kontrakter!$C$6,H505=Kontrakter!$B$7,Kontrakter!$C$7,H505=Kontrakter!$B$8,Kontrakter!$C$8,H505=Kontrakter!$B$9,Kontrakter!$C$9,H505=Kontrakter!$B$10,Kontrakter!$C$10,H505=Kontrakter!$B$11,Kontrakter!$C$11)</f>
        <v>Omexom Elsikkerhet AS</v>
      </c>
      <c r="M505" s="45" cm="1">
        <f t="array" ref="M505">_xlfn.IFS(L505=Kontrakter!$C$3,Kontrakter!$D$3,L505=Kontrakter!$C$2,Kontrakter!$D$2,L505=Kontrakter!$C$4,Kontrakter!$D$4,L505=Kontrakter!$C$5,Kontrakter!$D$5,L505=Kontrakter!$C$6,Kontrakter!$D$6,L505=Kontrakter!$C$7,Kontrakter!$D$7,L505=Kontrakter!$C$8,Kontrakter!$D$8,L505=Kontrakter!$C$9,Kontrakter!$D$9,L505=Kontrakter!$C$10,Kontrakter!$D$10,L505=Kontrakter!$C$11,Kontrakter!$D$11)</f>
        <v>23128800</v>
      </c>
      <c r="N505" s="47" t="str" cm="1">
        <f t="array" ref="N505">_xlfn.IFS(L505=Kontrakter!$C$3,Kontrakter!$E$3,L505=Kontrakter!$C$2,Kontrakter!$E$2,L505=Kontrakter!$C$4,Kontrakter!$E$4,L505=Kontrakter!$C$5,Kontrakter!$E$5,L505=Kontrakter!$C$6,Kontrakter!$E$6,L505=Kontrakter!$C$7,Kontrakter!$E$7,L505=Kontrakter!$C$8,Kontrakter!$E$8,L505=Kontrakter!$C$9,Kontrakter!$E$9,L505=Kontrakter!$C$10,Kontrakter!$E$10,L505=Kontrakter!$C$11,Kontrakter!$E$11)</f>
        <v>tilsyn@elvia.no</v>
      </c>
    </row>
    <row r="506" spans="1:14" s="42" customFormat="1" x14ac:dyDescent="0.3">
      <c r="A506" s="43">
        <v>972</v>
      </c>
      <c r="B506" s="42" t="s">
        <v>10</v>
      </c>
      <c r="C506" s="42" t="s">
        <v>535</v>
      </c>
      <c r="D506" s="42" t="s">
        <v>16</v>
      </c>
      <c r="E506" s="42" t="s">
        <v>508</v>
      </c>
      <c r="F506" s="44" t="s">
        <v>1403</v>
      </c>
      <c r="G506" s="42" t="s">
        <v>10</v>
      </c>
      <c r="H506" s="45" t="s">
        <v>1364</v>
      </c>
      <c r="I506" s="46">
        <v>2</v>
      </c>
      <c r="J506" s="46" t="s">
        <v>10</v>
      </c>
      <c r="K506" s="46" t="s">
        <v>508</v>
      </c>
      <c r="L506" s="45" t="str" cm="1">
        <f t="array" ref="L506">_xlfn.IFS(H506=Kontrakter!$B$3,Kontrakter!$C$3,H506=Kontrakter!$B$2,Kontrakter!$C$2,H506=Kontrakter!$B$4,Kontrakter!$C$4,H506=Kontrakter!$B$5,Kontrakter!$C$5,H506=Kontrakter!$B$6,Kontrakter!$C$6,H506=Kontrakter!$B$7,Kontrakter!$C$7,H506=Kontrakter!$B$8,Kontrakter!$C$8,H506=Kontrakter!$B$9,Kontrakter!$C$9,H506=Kontrakter!$B$10,Kontrakter!$C$10,H506=Kontrakter!$B$11,Kontrakter!$C$11)</f>
        <v>Omexom Elsikkerhet AS</v>
      </c>
      <c r="M506" s="45" cm="1">
        <f t="array" ref="M506">_xlfn.IFS(L506=Kontrakter!$C$3,Kontrakter!$D$3,L506=Kontrakter!$C$2,Kontrakter!$D$2,L506=Kontrakter!$C$4,Kontrakter!$D$4,L506=Kontrakter!$C$5,Kontrakter!$D$5,L506=Kontrakter!$C$6,Kontrakter!$D$6,L506=Kontrakter!$C$7,Kontrakter!$D$7,L506=Kontrakter!$C$8,Kontrakter!$D$8,L506=Kontrakter!$C$9,Kontrakter!$D$9,L506=Kontrakter!$C$10,Kontrakter!$D$10,L506=Kontrakter!$C$11,Kontrakter!$D$11)</f>
        <v>23128800</v>
      </c>
      <c r="N506" s="47" t="str" cm="1">
        <f t="array" ref="N506">_xlfn.IFS(L506=Kontrakter!$C$3,Kontrakter!$E$3,L506=Kontrakter!$C$2,Kontrakter!$E$2,L506=Kontrakter!$C$4,Kontrakter!$E$4,L506=Kontrakter!$C$5,Kontrakter!$E$5,L506=Kontrakter!$C$6,Kontrakter!$E$6,L506=Kontrakter!$C$7,Kontrakter!$E$7,L506=Kontrakter!$C$8,Kontrakter!$E$8,L506=Kontrakter!$C$9,Kontrakter!$E$9,L506=Kontrakter!$C$10,Kontrakter!$E$10,L506=Kontrakter!$C$11,Kontrakter!$E$11)</f>
        <v>tilsyn@elvia.no</v>
      </c>
    </row>
    <row r="507" spans="1:14" s="42" customFormat="1" x14ac:dyDescent="0.3">
      <c r="A507" s="43">
        <v>973</v>
      </c>
      <c r="B507" s="42" t="s">
        <v>10</v>
      </c>
      <c r="C507" s="42" t="s">
        <v>536</v>
      </c>
      <c r="D507" s="42" t="s">
        <v>16</v>
      </c>
      <c r="E507" s="42" t="s">
        <v>508</v>
      </c>
      <c r="F507" s="44" t="s">
        <v>1403</v>
      </c>
      <c r="G507" s="42" t="s">
        <v>10</v>
      </c>
      <c r="H507" s="45" t="s">
        <v>1364</v>
      </c>
      <c r="I507" s="46">
        <v>2</v>
      </c>
      <c r="J507" s="46" t="s">
        <v>10</v>
      </c>
      <c r="K507" s="46" t="s">
        <v>508</v>
      </c>
      <c r="L507" s="45" t="str" cm="1">
        <f t="array" ref="L507">_xlfn.IFS(H507=Kontrakter!$B$3,Kontrakter!$C$3,H507=Kontrakter!$B$2,Kontrakter!$C$2,H507=Kontrakter!$B$4,Kontrakter!$C$4,H507=Kontrakter!$B$5,Kontrakter!$C$5,H507=Kontrakter!$B$6,Kontrakter!$C$6,H507=Kontrakter!$B$7,Kontrakter!$C$7,H507=Kontrakter!$B$8,Kontrakter!$C$8,H507=Kontrakter!$B$9,Kontrakter!$C$9,H507=Kontrakter!$B$10,Kontrakter!$C$10,H507=Kontrakter!$B$11,Kontrakter!$C$11)</f>
        <v>Omexom Elsikkerhet AS</v>
      </c>
      <c r="M507" s="45" cm="1">
        <f t="array" ref="M507">_xlfn.IFS(L507=Kontrakter!$C$3,Kontrakter!$D$3,L507=Kontrakter!$C$2,Kontrakter!$D$2,L507=Kontrakter!$C$4,Kontrakter!$D$4,L507=Kontrakter!$C$5,Kontrakter!$D$5,L507=Kontrakter!$C$6,Kontrakter!$D$6,L507=Kontrakter!$C$7,Kontrakter!$D$7,L507=Kontrakter!$C$8,Kontrakter!$D$8,L507=Kontrakter!$C$9,Kontrakter!$D$9,L507=Kontrakter!$C$10,Kontrakter!$D$10,L507=Kontrakter!$C$11,Kontrakter!$D$11)</f>
        <v>23128800</v>
      </c>
      <c r="N507" s="47" t="str" cm="1">
        <f t="array" ref="N507">_xlfn.IFS(L507=Kontrakter!$C$3,Kontrakter!$E$3,L507=Kontrakter!$C$2,Kontrakter!$E$2,L507=Kontrakter!$C$4,Kontrakter!$E$4,L507=Kontrakter!$C$5,Kontrakter!$E$5,L507=Kontrakter!$C$6,Kontrakter!$E$6,L507=Kontrakter!$C$7,Kontrakter!$E$7,L507=Kontrakter!$C$8,Kontrakter!$E$8,L507=Kontrakter!$C$9,Kontrakter!$E$9,L507=Kontrakter!$C$10,Kontrakter!$E$10,L507=Kontrakter!$C$11,Kontrakter!$E$11)</f>
        <v>tilsyn@elvia.no</v>
      </c>
    </row>
    <row r="508" spans="1:14" s="42" customFormat="1" x14ac:dyDescent="0.3">
      <c r="A508" s="43">
        <v>975</v>
      </c>
      <c r="B508" s="42" t="s">
        <v>10</v>
      </c>
      <c r="C508" s="42" t="s">
        <v>537</v>
      </c>
      <c r="D508" s="42" t="s">
        <v>16</v>
      </c>
      <c r="E508" s="42" t="s">
        <v>508</v>
      </c>
      <c r="F508" s="44" t="s">
        <v>1403</v>
      </c>
      <c r="G508" s="42" t="s">
        <v>10</v>
      </c>
      <c r="H508" s="45" t="s">
        <v>1364</v>
      </c>
      <c r="I508" s="46">
        <v>2</v>
      </c>
      <c r="J508" s="46" t="s">
        <v>10</v>
      </c>
      <c r="K508" s="46" t="s">
        <v>508</v>
      </c>
      <c r="L508" s="45" t="str" cm="1">
        <f t="array" ref="L508">_xlfn.IFS(H508=Kontrakter!$B$3,Kontrakter!$C$3,H508=Kontrakter!$B$2,Kontrakter!$C$2,H508=Kontrakter!$B$4,Kontrakter!$C$4,H508=Kontrakter!$B$5,Kontrakter!$C$5,H508=Kontrakter!$B$6,Kontrakter!$C$6,H508=Kontrakter!$B$7,Kontrakter!$C$7,H508=Kontrakter!$B$8,Kontrakter!$C$8,H508=Kontrakter!$B$9,Kontrakter!$C$9,H508=Kontrakter!$B$10,Kontrakter!$C$10,H508=Kontrakter!$B$11,Kontrakter!$C$11)</f>
        <v>Omexom Elsikkerhet AS</v>
      </c>
      <c r="M508" s="45" cm="1">
        <f t="array" ref="M508">_xlfn.IFS(L508=Kontrakter!$C$3,Kontrakter!$D$3,L508=Kontrakter!$C$2,Kontrakter!$D$2,L508=Kontrakter!$C$4,Kontrakter!$D$4,L508=Kontrakter!$C$5,Kontrakter!$D$5,L508=Kontrakter!$C$6,Kontrakter!$D$6,L508=Kontrakter!$C$7,Kontrakter!$D$7,L508=Kontrakter!$C$8,Kontrakter!$D$8,L508=Kontrakter!$C$9,Kontrakter!$D$9,L508=Kontrakter!$C$10,Kontrakter!$D$10,L508=Kontrakter!$C$11,Kontrakter!$D$11)</f>
        <v>23128800</v>
      </c>
      <c r="N508" s="47" t="str" cm="1">
        <f t="array" ref="N508">_xlfn.IFS(L508=Kontrakter!$C$3,Kontrakter!$E$3,L508=Kontrakter!$C$2,Kontrakter!$E$2,L508=Kontrakter!$C$4,Kontrakter!$E$4,L508=Kontrakter!$C$5,Kontrakter!$E$5,L508=Kontrakter!$C$6,Kontrakter!$E$6,L508=Kontrakter!$C$7,Kontrakter!$E$7,L508=Kontrakter!$C$8,Kontrakter!$E$8,L508=Kontrakter!$C$9,Kontrakter!$E$9,L508=Kontrakter!$C$10,Kontrakter!$E$10,L508=Kontrakter!$C$11,Kontrakter!$E$11)</f>
        <v>tilsyn@elvia.no</v>
      </c>
    </row>
    <row r="509" spans="1:14" s="42" customFormat="1" x14ac:dyDescent="0.3">
      <c r="A509" s="43">
        <v>976</v>
      </c>
      <c r="B509" s="42" t="s">
        <v>10</v>
      </c>
      <c r="C509" s="42" t="s">
        <v>538</v>
      </c>
      <c r="D509" s="42" t="s">
        <v>16</v>
      </c>
      <c r="E509" s="42" t="s">
        <v>508</v>
      </c>
      <c r="F509" s="44" t="s">
        <v>1403</v>
      </c>
      <c r="G509" s="42" t="s">
        <v>10</v>
      </c>
      <c r="H509" s="45" t="s">
        <v>1364</v>
      </c>
      <c r="I509" s="46">
        <v>2</v>
      </c>
      <c r="J509" s="46" t="s">
        <v>10</v>
      </c>
      <c r="K509" s="46" t="s">
        <v>508</v>
      </c>
      <c r="L509" s="45" t="str" cm="1">
        <f t="array" ref="L509">_xlfn.IFS(H509=Kontrakter!$B$3,Kontrakter!$C$3,H509=Kontrakter!$B$2,Kontrakter!$C$2,H509=Kontrakter!$B$4,Kontrakter!$C$4,H509=Kontrakter!$B$5,Kontrakter!$C$5,H509=Kontrakter!$B$6,Kontrakter!$C$6,H509=Kontrakter!$B$7,Kontrakter!$C$7,H509=Kontrakter!$B$8,Kontrakter!$C$8,H509=Kontrakter!$B$9,Kontrakter!$C$9,H509=Kontrakter!$B$10,Kontrakter!$C$10,H509=Kontrakter!$B$11,Kontrakter!$C$11)</f>
        <v>Omexom Elsikkerhet AS</v>
      </c>
      <c r="M509" s="45" cm="1">
        <f t="array" ref="M509">_xlfn.IFS(L509=Kontrakter!$C$3,Kontrakter!$D$3,L509=Kontrakter!$C$2,Kontrakter!$D$2,L509=Kontrakter!$C$4,Kontrakter!$D$4,L509=Kontrakter!$C$5,Kontrakter!$D$5,L509=Kontrakter!$C$6,Kontrakter!$D$6,L509=Kontrakter!$C$7,Kontrakter!$D$7,L509=Kontrakter!$C$8,Kontrakter!$D$8,L509=Kontrakter!$C$9,Kontrakter!$D$9,L509=Kontrakter!$C$10,Kontrakter!$D$10,L509=Kontrakter!$C$11,Kontrakter!$D$11)</f>
        <v>23128800</v>
      </c>
      <c r="N509" s="47" t="str" cm="1">
        <f t="array" ref="N509">_xlfn.IFS(L509=Kontrakter!$C$3,Kontrakter!$E$3,L509=Kontrakter!$C$2,Kontrakter!$E$2,L509=Kontrakter!$C$4,Kontrakter!$E$4,L509=Kontrakter!$C$5,Kontrakter!$E$5,L509=Kontrakter!$C$6,Kontrakter!$E$6,L509=Kontrakter!$C$7,Kontrakter!$E$7,L509=Kontrakter!$C$8,Kontrakter!$E$8,L509=Kontrakter!$C$9,Kontrakter!$E$9,L509=Kontrakter!$C$10,Kontrakter!$E$10,L509=Kontrakter!$C$11,Kontrakter!$E$11)</f>
        <v>tilsyn@elvia.no</v>
      </c>
    </row>
    <row r="510" spans="1:14" s="42" customFormat="1" x14ac:dyDescent="0.3">
      <c r="A510" s="43">
        <v>977</v>
      </c>
      <c r="B510" s="42" t="s">
        <v>10</v>
      </c>
      <c r="C510" s="42" t="s">
        <v>540</v>
      </c>
      <c r="D510" s="42" t="s">
        <v>16</v>
      </c>
      <c r="E510" s="42" t="s">
        <v>31</v>
      </c>
      <c r="F510" s="44" t="s">
        <v>1403</v>
      </c>
      <c r="G510" s="42" t="s">
        <v>10</v>
      </c>
      <c r="H510" s="45" t="s">
        <v>1364</v>
      </c>
      <c r="I510" s="46">
        <v>2</v>
      </c>
      <c r="J510" s="46" t="s">
        <v>10</v>
      </c>
      <c r="K510" s="46" t="s">
        <v>31</v>
      </c>
      <c r="L510" s="45" t="str" cm="1">
        <f t="array" ref="L510">_xlfn.IFS(H510=Kontrakter!$B$3,Kontrakter!$C$3,H510=Kontrakter!$B$2,Kontrakter!$C$2,H510=Kontrakter!$B$4,Kontrakter!$C$4,H510=Kontrakter!$B$5,Kontrakter!$C$5,H510=Kontrakter!$B$6,Kontrakter!$C$6,H510=Kontrakter!$B$7,Kontrakter!$C$7,H510=Kontrakter!$B$8,Kontrakter!$C$8,H510=Kontrakter!$B$9,Kontrakter!$C$9,H510=Kontrakter!$B$10,Kontrakter!$C$10,H510=Kontrakter!$B$11,Kontrakter!$C$11)</f>
        <v>Omexom Elsikkerhet AS</v>
      </c>
      <c r="M510" s="45" cm="1">
        <f t="array" ref="M510">_xlfn.IFS(L510=Kontrakter!$C$3,Kontrakter!$D$3,L510=Kontrakter!$C$2,Kontrakter!$D$2,L510=Kontrakter!$C$4,Kontrakter!$D$4,L510=Kontrakter!$C$5,Kontrakter!$D$5,L510=Kontrakter!$C$6,Kontrakter!$D$6,L510=Kontrakter!$C$7,Kontrakter!$D$7,L510=Kontrakter!$C$8,Kontrakter!$D$8,L510=Kontrakter!$C$9,Kontrakter!$D$9,L510=Kontrakter!$C$10,Kontrakter!$D$10,L510=Kontrakter!$C$11,Kontrakter!$D$11)</f>
        <v>23128800</v>
      </c>
      <c r="N510" s="47" t="str" cm="1">
        <f t="array" ref="N510">_xlfn.IFS(L510=Kontrakter!$C$3,Kontrakter!$E$3,L510=Kontrakter!$C$2,Kontrakter!$E$2,L510=Kontrakter!$C$4,Kontrakter!$E$4,L510=Kontrakter!$C$5,Kontrakter!$E$5,L510=Kontrakter!$C$6,Kontrakter!$E$6,L510=Kontrakter!$C$7,Kontrakter!$E$7,L510=Kontrakter!$C$8,Kontrakter!$E$8,L510=Kontrakter!$C$9,Kontrakter!$E$9,L510=Kontrakter!$C$10,Kontrakter!$E$10,L510=Kontrakter!$C$11,Kontrakter!$E$11)</f>
        <v>tilsyn@elvia.no</v>
      </c>
    </row>
    <row r="511" spans="1:14" s="42" customFormat="1" x14ac:dyDescent="0.3">
      <c r="A511" s="43">
        <v>978</v>
      </c>
      <c r="B511" s="42" t="s">
        <v>10</v>
      </c>
      <c r="C511" s="42" t="s">
        <v>541</v>
      </c>
      <c r="D511" s="42" t="s">
        <v>16</v>
      </c>
      <c r="E511" s="42" t="s">
        <v>31</v>
      </c>
      <c r="F511" s="44" t="s">
        <v>1403</v>
      </c>
      <c r="G511" s="42" t="s">
        <v>10</v>
      </c>
      <c r="H511" s="45" t="s">
        <v>1364</v>
      </c>
      <c r="I511" s="46">
        <v>2</v>
      </c>
      <c r="J511" s="46" t="s">
        <v>10</v>
      </c>
      <c r="K511" s="46" t="s">
        <v>31</v>
      </c>
      <c r="L511" s="45" t="str" cm="1">
        <f t="array" ref="L511">_xlfn.IFS(H511=Kontrakter!$B$3,Kontrakter!$C$3,H511=Kontrakter!$B$2,Kontrakter!$C$2,H511=Kontrakter!$B$4,Kontrakter!$C$4,H511=Kontrakter!$B$5,Kontrakter!$C$5,H511=Kontrakter!$B$6,Kontrakter!$C$6,H511=Kontrakter!$B$7,Kontrakter!$C$7,H511=Kontrakter!$B$8,Kontrakter!$C$8,H511=Kontrakter!$B$9,Kontrakter!$C$9,H511=Kontrakter!$B$10,Kontrakter!$C$10,H511=Kontrakter!$B$11,Kontrakter!$C$11)</f>
        <v>Omexom Elsikkerhet AS</v>
      </c>
      <c r="M511" s="45" cm="1">
        <f t="array" ref="M511">_xlfn.IFS(L511=Kontrakter!$C$3,Kontrakter!$D$3,L511=Kontrakter!$C$2,Kontrakter!$D$2,L511=Kontrakter!$C$4,Kontrakter!$D$4,L511=Kontrakter!$C$5,Kontrakter!$D$5,L511=Kontrakter!$C$6,Kontrakter!$D$6,L511=Kontrakter!$C$7,Kontrakter!$D$7,L511=Kontrakter!$C$8,Kontrakter!$D$8,L511=Kontrakter!$C$9,Kontrakter!$D$9,L511=Kontrakter!$C$10,Kontrakter!$D$10,L511=Kontrakter!$C$11,Kontrakter!$D$11)</f>
        <v>23128800</v>
      </c>
      <c r="N511" s="47" t="str" cm="1">
        <f t="array" ref="N511">_xlfn.IFS(L511=Kontrakter!$C$3,Kontrakter!$E$3,L511=Kontrakter!$C$2,Kontrakter!$E$2,L511=Kontrakter!$C$4,Kontrakter!$E$4,L511=Kontrakter!$C$5,Kontrakter!$E$5,L511=Kontrakter!$C$6,Kontrakter!$E$6,L511=Kontrakter!$C$7,Kontrakter!$E$7,L511=Kontrakter!$C$8,Kontrakter!$E$8,L511=Kontrakter!$C$9,Kontrakter!$E$9,L511=Kontrakter!$C$10,Kontrakter!$E$10,L511=Kontrakter!$C$11,Kontrakter!$E$11)</f>
        <v>tilsyn@elvia.no</v>
      </c>
    </row>
    <row r="512" spans="1:14" s="42" customFormat="1" x14ac:dyDescent="0.3">
      <c r="A512" s="43">
        <v>979</v>
      </c>
      <c r="B512" s="42" t="s">
        <v>10</v>
      </c>
      <c r="C512" s="42" t="s">
        <v>542</v>
      </c>
      <c r="D512" s="42" t="s">
        <v>16</v>
      </c>
      <c r="E512" s="42" t="s">
        <v>31</v>
      </c>
      <c r="F512" s="44" t="s">
        <v>1403</v>
      </c>
      <c r="G512" s="42" t="s">
        <v>10</v>
      </c>
      <c r="H512" s="45" t="s">
        <v>1364</v>
      </c>
      <c r="I512" s="46">
        <v>2</v>
      </c>
      <c r="J512" s="46" t="s">
        <v>10</v>
      </c>
      <c r="K512" s="46" t="s">
        <v>31</v>
      </c>
      <c r="L512" s="45" t="str" cm="1">
        <f t="array" ref="L512">_xlfn.IFS(H512=Kontrakter!$B$3,Kontrakter!$C$3,H512=Kontrakter!$B$2,Kontrakter!$C$2,H512=Kontrakter!$B$4,Kontrakter!$C$4,H512=Kontrakter!$B$5,Kontrakter!$C$5,H512=Kontrakter!$B$6,Kontrakter!$C$6,H512=Kontrakter!$B$7,Kontrakter!$C$7,H512=Kontrakter!$B$8,Kontrakter!$C$8,H512=Kontrakter!$B$9,Kontrakter!$C$9,H512=Kontrakter!$B$10,Kontrakter!$C$10,H512=Kontrakter!$B$11,Kontrakter!$C$11)</f>
        <v>Omexom Elsikkerhet AS</v>
      </c>
      <c r="M512" s="45" cm="1">
        <f t="array" ref="M512">_xlfn.IFS(L512=Kontrakter!$C$3,Kontrakter!$D$3,L512=Kontrakter!$C$2,Kontrakter!$D$2,L512=Kontrakter!$C$4,Kontrakter!$D$4,L512=Kontrakter!$C$5,Kontrakter!$D$5,L512=Kontrakter!$C$6,Kontrakter!$D$6,L512=Kontrakter!$C$7,Kontrakter!$D$7,L512=Kontrakter!$C$8,Kontrakter!$D$8,L512=Kontrakter!$C$9,Kontrakter!$D$9,L512=Kontrakter!$C$10,Kontrakter!$D$10,L512=Kontrakter!$C$11,Kontrakter!$D$11)</f>
        <v>23128800</v>
      </c>
      <c r="N512" s="47" t="str" cm="1">
        <f t="array" ref="N512">_xlfn.IFS(L512=Kontrakter!$C$3,Kontrakter!$E$3,L512=Kontrakter!$C$2,Kontrakter!$E$2,L512=Kontrakter!$C$4,Kontrakter!$E$4,L512=Kontrakter!$C$5,Kontrakter!$E$5,L512=Kontrakter!$C$6,Kontrakter!$E$6,L512=Kontrakter!$C$7,Kontrakter!$E$7,L512=Kontrakter!$C$8,Kontrakter!$E$8,L512=Kontrakter!$C$9,Kontrakter!$E$9,L512=Kontrakter!$C$10,Kontrakter!$E$10,L512=Kontrakter!$C$11,Kontrakter!$E$11)</f>
        <v>tilsyn@elvia.no</v>
      </c>
    </row>
    <row r="513" spans="1:14" s="42" customFormat="1" x14ac:dyDescent="0.3">
      <c r="A513" s="43">
        <v>980</v>
      </c>
      <c r="B513" s="42" t="s">
        <v>10</v>
      </c>
      <c r="C513" s="42" t="s">
        <v>543</v>
      </c>
      <c r="D513" s="42" t="s">
        <v>16</v>
      </c>
      <c r="E513" s="42" t="s">
        <v>31</v>
      </c>
      <c r="F513" s="44" t="s">
        <v>1403</v>
      </c>
      <c r="G513" s="42" t="s">
        <v>10</v>
      </c>
      <c r="H513" s="45" t="s">
        <v>1364</v>
      </c>
      <c r="I513" s="46">
        <v>2</v>
      </c>
      <c r="J513" s="46" t="s">
        <v>10</v>
      </c>
      <c r="K513" s="46" t="s">
        <v>31</v>
      </c>
      <c r="L513" s="45" t="str" cm="1">
        <f t="array" ref="L513">_xlfn.IFS(H513=Kontrakter!$B$3,Kontrakter!$C$3,H513=Kontrakter!$B$2,Kontrakter!$C$2,H513=Kontrakter!$B$4,Kontrakter!$C$4,H513=Kontrakter!$B$5,Kontrakter!$C$5,H513=Kontrakter!$B$6,Kontrakter!$C$6,H513=Kontrakter!$B$7,Kontrakter!$C$7,H513=Kontrakter!$B$8,Kontrakter!$C$8,H513=Kontrakter!$B$9,Kontrakter!$C$9,H513=Kontrakter!$B$10,Kontrakter!$C$10,H513=Kontrakter!$B$11,Kontrakter!$C$11)</f>
        <v>Omexom Elsikkerhet AS</v>
      </c>
      <c r="M513" s="45" cm="1">
        <f t="array" ref="M513">_xlfn.IFS(L513=Kontrakter!$C$3,Kontrakter!$D$3,L513=Kontrakter!$C$2,Kontrakter!$D$2,L513=Kontrakter!$C$4,Kontrakter!$D$4,L513=Kontrakter!$C$5,Kontrakter!$D$5,L513=Kontrakter!$C$6,Kontrakter!$D$6,L513=Kontrakter!$C$7,Kontrakter!$D$7,L513=Kontrakter!$C$8,Kontrakter!$D$8,L513=Kontrakter!$C$9,Kontrakter!$D$9,L513=Kontrakter!$C$10,Kontrakter!$D$10,L513=Kontrakter!$C$11,Kontrakter!$D$11)</f>
        <v>23128800</v>
      </c>
      <c r="N513" s="47" t="str" cm="1">
        <f t="array" ref="N513">_xlfn.IFS(L513=Kontrakter!$C$3,Kontrakter!$E$3,L513=Kontrakter!$C$2,Kontrakter!$E$2,L513=Kontrakter!$C$4,Kontrakter!$E$4,L513=Kontrakter!$C$5,Kontrakter!$E$5,L513=Kontrakter!$C$6,Kontrakter!$E$6,L513=Kontrakter!$C$7,Kontrakter!$E$7,L513=Kontrakter!$C$8,Kontrakter!$E$8,L513=Kontrakter!$C$9,Kontrakter!$E$9,L513=Kontrakter!$C$10,Kontrakter!$E$10,L513=Kontrakter!$C$11,Kontrakter!$E$11)</f>
        <v>tilsyn@elvia.no</v>
      </c>
    </row>
    <row r="514" spans="1:14" s="42" customFormat="1" x14ac:dyDescent="0.3">
      <c r="A514" s="43">
        <v>981</v>
      </c>
      <c r="B514" s="42" t="s">
        <v>10</v>
      </c>
      <c r="C514" s="42" t="s">
        <v>544</v>
      </c>
      <c r="D514" s="42" t="s">
        <v>16</v>
      </c>
      <c r="E514" s="42" t="s">
        <v>31</v>
      </c>
      <c r="F514" s="44" t="s">
        <v>1403</v>
      </c>
      <c r="G514" s="42" t="s">
        <v>10</v>
      </c>
      <c r="H514" s="45" t="s">
        <v>1364</v>
      </c>
      <c r="I514" s="46">
        <v>2</v>
      </c>
      <c r="J514" s="46" t="s">
        <v>10</v>
      </c>
      <c r="K514" s="46" t="s">
        <v>31</v>
      </c>
      <c r="L514" s="45" t="str" cm="1">
        <f t="array" ref="L514">_xlfn.IFS(H514=Kontrakter!$B$3,Kontrakter!$C$3,H514=Kontrakter!$B$2,Kontrakter!$C$2,H514=Kontrakter!$B$4,Kontrakter!$C$4,H514=Kontrakter!$B$5,Kontrakter!$C$5,H514=Kontrakter!$B$6,Kontrakter!$C$6,H514=Kontrakter!$B$7,Kontrakter!$C$7,H514=Kontrakter!$B$8,Kontrakter!$C$8,H514=Kontrakter!$B$9,Kontrakter!$C$9,H514=Kontrakter!$B$10,Kontrakter!$C$10,H514=Kontrakter!$B$11,Kontrakter!$C$11)</f>
        <v>Omexom Elsikkerhet AS</v>
      </c>
      <c r="M514" s="45" cm="1">
        <f t="array" ref="M514">_xlfn.IFS(L514=Kontrakter!$C$3,Kontrakter!$D$3,L514=Kontrakter!$C$2,Kontrakter!$D$2,L514=Kontrakter!$C$4,Kontrakter!$D$4,L514=Kontrakter!$C$5,Kontrakter!$D$5,L514=Kontrakter!$C$6,Kontrakter!$D$6,L514=Kontrakter!$C$7,Kontrakter!$D$7,L514=Kontrakter!$C$8,Kontrakter!$D$8,L514=Kontrakter!$C$9,Kontrakter!$D$9,L514=Kontrakter!$C$10,Kontrakter!$D$10,L514=Kontrakter!$C$11,Kontrakter!$D$11)</f>
        <v>23128800</v>
      </c>
      <c r="N514" s="47" t="str" cm="1">
        <f t="array" ref="N514">_xlfn.IFS(L514=Kontrakter!$C$3,Kontrakter!$E$3,L514=Kontrakter!$C$2,Kontrakter!$E$2,L514=Kontrakter!$C$4,Kontrakter!$E$4,L514=Kontrakter!$C$5,Kontrakter!$E$5,L514=Kontrakter!$C$6,Kontrakter!$E$6,L514=Kontrakter!$C$7,Kontrakter!$E$7,L514=Kontrakter!$C$8,Kontrakter!$E$8,L514=Kontrakter!$C$9,Kontrakter!$E$9,L514=Kontrakter!$C$10,Kontrakter!$E$10,L514=Kontrakter!$C$11,Kontrakter!$E$11)</f>
        <v>tilsyn@elvia.no</v>
      </c>
    </row>
    <row r="515" spans="1:14" s="42" customFormat="1" x14ac:dyDescent="0.3">
      <c r="A515" s="43">
        <v>982</v>
      </c>
      <c r="B515" s="42" t="s">
        <v>10</v>
      </c>
      <c r="C515" s="42" t="s">
        <v>545</v>
      </c>
      <c r="D515" s="42" t="s">
        <v>16</v>
      </c>
      <c r="E515" s="42" t="s">
        <v>31</v>
      </c>
      <c r="F515" s="44" t="s">
        <v>1403</v>
      </c>
      <c r="G515" s="42" t="s">
        <v>10</v>
      </c>
      <c r="H515" s="45" t="s">
        <v>1364</v>
      </c>
      <c r="I515" s="46">
        <v>2</v>
      </c>
      <c r="J515" s="46" t="s">
        <v>10</v>
      </c>
      <c r="K515" s="46" t="s">
        <v>31</v>
      </c>
      <c r="L515" s="45" t="str" cm="1">
        <f t="array" ref="L515">_xlfn.IFS(H515=Kontrakter!$B$3,Kontrakter!$C$3,H515=Kontrakter!$B$2,Kontrakter!$C$2,H515=Kontrakter!$B$4,Kontrakter!$C$4,H515=Kontrakter!$B$5,Kontrakter!$C$5,H515=Kontrakter!$B$6,Kontrakter!$C$6,H515=Kontrakter!$B$7,Kontrakter!$C$7,H515=Kontrakter!$B$8,Kontrakter!$C$8,H515=Kontrakter!$B$9,Kontrakter!$C$9,H515=Kontrakter!$B$10,Kontrakter!$C$10,H515=Kontrakter!$B$11,Kontrakter!$C$11)</f>
        <v>Omexom Elsikkerhet AS</v>
      </c>
      <c r="M515" s="45" cm="1">
        <f t="array" ref="M515">_xlfn.IFS(L515=Kontrakter!$C$3,Kontrakter!$D$3,L515=Kontrakter!$C$2,Kontrakter!$D$2,L515=Kontrakter!$C$4,Kontrakter!$D$4,L515=Kontrakter!$C$5,Kontrakter!$D$5,L515=Kontrakter!$C$6,Kontrakter!$D$6,L515=Kontrakter!$C$7,Kontrakter!$D$7,L515=Kontrakter!$C$8,Kontrakter!$D$8,L515=Kontrakter!$C$9,Kontrakter!$D$9,L515=Kontrakter!$C$10,Kontrakter!$D$10,L515=Kontrakter!$C$11,Kontrakter!$D$11)</f>
        <v>23128800</v>
      </c>
      <c r="N515" s="47" t="str" cm="1">
        <f t="array" ref="N515">_xlfn.IFS(L515=Kontrakter!$C$3,Kontrakter!$E$3,L515=Kontrakter!$C$2,Kontrakter!$E$2,L515=Kontrakter!$C$4,Kontrakter!$E$4,L515=Kontrakter!$C$5,Kontrakter!$E$5,L515=Kontrakter!$C$6,Kontrakter!$E$6,L515=Kontrakter!$C$7,Kontrakter!$E$7,L515=Kontrakter!$C$8,Kontrakter!$E$8,L515=Kontrakter!$C$9,Kontrakter!$E$9,L515=Kontrakter!$C$10,Kontrakter!$E$10,L515=Kontrakter!$C$11,Kontrakter!$E$11)</f>
        <v>tilsyn@elvia.no</v>
      </c>
    </row>
    <row r="516" spans="1:14" s="42" customFormat="1" x14ac:dyDescent="0.3">
      <c r="A516" s="43">
        <v>983</v>
      </c>
      <c r="B516" s="42" t="s">
        <v>10</v>
      </c>
      <c r="C516" s="42" t="s">
        <v>546</v>
      </c>
      <c r="D516" s="42" t="s">
        <v>16</v>
      </c>
      <c r="E516" s="42" t="s">
        <v>31</v>
      </c>
      <c r="F516" s="44" t="s">
        <v>1403</v>
      </c>
      <c r="G516" s="42" t="s">
        <v>10</v>
      </c>
      <c r="H516" s="45" t="s">
        <v>1364</v>
      </c>
      <c r="I516" s="46">
        <v>2</v>
      </c>
      <c r="J516" s="46" t="s">
        <v>10</v>
      </c>
      <c r="K516" s="46" t="s">
        <v>31</v>
      </c>
      <c r="L516" s="45" t="str" cm="1">
        <f t="array" ref="L516">_xlfn.IFS(H516=Kontrakter!$B$3,Kontrakter!$C$3,H516=Kontrakter!$B$2,Kontrakter!$C$2,H516=Kontrakter!$B$4,Kontrakter!$C$4,H516=Kontrakter!$B$5,Kontrakter!$C$5,H516=Kontrakter!$B$6,Kontrakter!$C$6,H516=Kontrakter!$B$7,Kontrakter!$C$7,H516=Kontrakter!$B$8,Kontrakter!$C$8,H516=Kontrakter!$B$9,Kontrakter!$C$9,H516=Kontrakter!$B$10,Kontrakter!$C$10,H516=Kontrakter!$B$11,Kontrakter!$C$11)</f>
        <v>Omexom Elsikkerhet AS</v>
      </c>
      <c r="M516" s="45" cm="1">
        <f t="array" ref="M516">_xlfn.IFS(L516=Kontrakter!$C$3,Kontrakter!$D$3,L516=Kontrakter!$C$2,Kontrakter!$D$2,L516=Kontrakter!$C$4,Kontrakter!$D$4,L516=Kontrakter!$C$5,Kontrakter!$D$5,L516=Kontrakter!$C$6,Kontrakter!$D$6,L516=Kontrakter!$C$7,Kontrakter!$D$7,L516=Kontrakter!$C$8,Kontrakter!$D$8,L516=Kontrakter!$C$9,Kontrakter!$D$9,L516=Kontrakter!$C$10,Kontrakter!$D$10,L516=Kontrakter!$C$11,Kontrakter!$D$11)</f>
        <v>23128800</v>
      </c>
      <c r="N516" s="47" t="str" cm="1">
        <f t="array" ref="N516">_xlfn.IFS(L516=Kontrakter!$C$3,Kontrakter!$E$3,L516=Kontrakter!$C$2,Kontrakter!$E$2,L516=Kontrakter!$C$4,Kontrakter!$E$4,L516=Kontrakter!$C$5,Kontrakter!$E$5,L516=Kontrakter!$C$6,Kontrakter!$E$6,L516=Kontrakter!$C$7,Kontrakter!$E$7,L516=Kontrakter!$C$8,Kontrakter!$E$8,L516=Kontrakter!$C$9,Kontrakter!$E$9,L516=Kontrakter!$C$10,Kontrakter!$E$10,L516=Kontrakter!$C$11,Kontrakter!$E$11)</f>
        <v>tilsyn@elvia.no</v>
      </c>
    </row>
    <row r="517" spans="1:14" s="42" customFormat="1" x14ac:dyDescent="0.3">
      <c r="A517" s="43">
        <v>984</v>
      </c>
      <c r="B517" s="42" t="s">
        <v>10</v>
      </c>
      <c r="C517" s="42" t="s">
        <v>547</v>
      </c>
      <c r="D517" s="42" t="s">
        <v>16</v>
      </c>
      <c r="E517" s="42" t="s">
        <v>31</v>
      </c>
      <c r="F517" s="44" t="s">
        <v>1403</v>
      </c>
      <c r="G517" s="42" t="s">
        <v>10</v>
      </c>
      <c r="H517" s="45" t="s">
        <v>1364</v>
      </c>
      <c r="I517" s="46">
        <v>2</v>
      </c>
      <c r="J517" s="46" t="s">
        <v>10</v>
      </c>
      <c r="K517" s="46" t="s">
        <v>31</v>
      </c>
      <c r="L517" s="45" t="str" cm="1">
        <f t="array" ref="L517">_xlfn.IFS(H517=Kontrakter!$B$3,Kontrakter!$C$3,H517=Kontrakter!$B$2,Kontrakter!$C$2,H517=Kontrakter!$B$4,Kontrakter!$C$4,H517=Kontrakter!$B$5,Kontrakter!$C$5,H517=Kontrakter!$B$6,Kontrakter!$C$6,H517=Kontrakter!$B$7,Kontrakter!$C$7,H517=Kontrakter!$B$8,Kontrakter!$C$8,H517=Kontrakter!$B$9,Kontrakter!$C$9,H517=Kontrakter!$B$10,Kontrakter!$C$10,H517=Kontrakter!$B$11,Kontrakter!$C$11)</f>
        <v>Omexom Elsikkerhet AS</v>
      </c>
      <c r="M517" s="45" cm="1">
        <f t="array" ref="M517">_xlfn.IFS(L517=Kontrakter!$C$3,Kontrakter!$D$3,L517=Kontrakter!$C$2,Kontrakter!$D$2,L517=Kontrakter!$C$4,Kontrakter!$D$4,L517=Kontrakter!$C$5,Kontrakter!$D$5,L517=Kontrakter!$C$6,Kontrakter!$D$6,L517=Kontrakter!$C$7,Kontrakter!$D$7,L517=Kontrakter!$C$8,Kontrakter!$D$8,L517=Kontrakter!$C$9,Kontrakter!$D$9,L517=Kontrakter!$C$10,Kontrakter!$D$10,L517=Kontrakter!$C$11,Kontrakter!$D$11)</f>
        <v>23128800</v>
      </c>
      <c r="N517" s="47" t="str" cm="1">
        <f t="array" ref="N517">_xlfn.IFS(L517=Kontrakter!$C$3,Kontrakter!$E$3,L517=Kontrakter!$C$2,Kontrakter!$E$2,L517=Kontrakter!$C$4,Kontrakter!$E$4,L517=Kontrakter!$C$5,Kontrakter!$E$5,L517=Kontrakter!$C$6,Kontrakter!$E$6,L517=Kontrakter!$C$7,Kontrakter!$E$7,L517=Kontrakter!$C$8,Kontrakter!$E$8,L517=Kontrakter!$C$9,Kontrakter!$E$9,L517=Kontrakter!$C$10,Kontrakter!$E$10,L517=Kontrakter!$C$11,Kontrakter!$E$11)</f>
        <v>tilsyn@elvia.no</v>
      </c>
    </row>
    <row r="518" spans="1:14" s="42" customFormat="1" x14ac:dyDescent="0.3">
      <c r="A518" s="43">
        <v>985</v>
      </c>
      <c r="B518" s="42" t="s">
        <v>10</v>
      </c>
      <c r="C518" s="42" t="s">
        <v>548</v>
      </c>
      <c r="D518" s="42" t="s">
        <v>16</v>
      </c>
      <c r="E518" s="42" t="s">
        <v>31</v>
      </c>
      <c r="F518" s="44" t="s">
        <v>1403</v>
      </c>
      <c r="G518" s="42" t="s">
        <v>10</v>
      </c>
      <c r="H518" s="45" t="s">
        <v>1364</v>
      </c>
      <c r="I518" s="46">
        <v>2</v>
      </c>
      <c r="J518" s="46" t="s">
        <v>10</v>
      </c>
      <c r="K518" s="46" t="s">
        <v>31</v>
      </c>
      <c r="L518" s="45" t="str" cm="1">
        <f t="array" ref="L518">_xlfn.IFS(H518=Kontrakter!$B$3,Kontrakter!$C$3,H518=Kontrakter!$B$2,Kontrakter!$C$2,H518=Kontrakter!$B$4,Kontrakter!$C$4,H518=Kontrakter!$B$5,Kontrakter!$C$5,H518=Kontrakter!$B$6,Kontrakter!$C$6,H518=Kontrakter!$B$7,Kontrakter!$C$7,H518=Kontrakter!$B$8,Kontrakter!$C$8,H518=Kontrakter!$B$9,Kontrakter!$C$9,H518=Kontrakter!$B$10,Kontrakter!$C$10,H518=Kontrakter!$B$11,Kontrakter!$C$11)</f>
        <v>Omexom Elsikkerhet AS</v>
      </c>
      <c r="M518" s="45" cm="1">
        <f t="array" ref="M518">_xlfn.IFS(L518=Kontrakter!$C$3,Kontrakter!$D$3,L518=Kontrakter!$C$2,Kontrakter!$D$2,L518=Kontrakter!$C$4,Kontrakter!$D$4,L518=Kontrakter!$C$5,Kontrakter!$D$5,L518=Kontrakter!$C$6,Kontrakter!$D$6,L518=Kontrakter!$C$7,Kontrakter!$D$7,L518=Kontrakter!$C$8,Kontrakter!$D$8,L518=Kontrakter!$C$9,Kontrakter!$D$9,L518=Kontrakter!$C$10,Kontrakter!$D$10,L518=Kontrakter!$C$11,Kontrakter!$D$11)</f>
        <v>23128800</v>
      </c>
      <c r="N518" s="47" t="str" cm="1">
        <f t="array" ref="N518">_xlfn.IFS(L518=Kontrakter!$C$3,Kontrakter!$E$3,L518=Kontrakter!$C$2,Kontrakter!$E$2,L518=Kontrakter!$C$4,Kontrakter!$E$4,L518=Kontrakter!$C$5,Kontrakter!$E$5,L518=Kontrakter!$C$6,Kontrakter!$E$6,L518=Kontrakter!$C$7,Kontrakter!$E$7,L518=Kontrakter!$C$8,Kontrakter!$E$8,L518=Kontrakter!$C$9,Kontrakter!$E$9,L518=Kontrakter!$C$10,Kontrakter!$E$10,L518=Kontrakter!$C$11,Kontrakter!$E$11)</f>
        <v>tilsyn@elvia.no</v>
      </c>
    </row>
    <row r="519" spans="1:14" s="42" customFormat="1" x14ac:dyDescent="0.3">
      <c r="A519" s="43">
        <v>986</v>
      </c>
      <c r="B519" s="42" t="s">
        <v>10</v>
      </c>
      <c r="C519" s="42" t="s">
        <v>549</v>
      </c>
      <c r="D519" s="42" t="s">
        <v>16</v>
      </c>
      <c r="E519" s="42" t="s">
        <v>31</v>
      </c>
      <c r="F519" s="44" t="s">
        <v>1403</v>
      </c>
      <c r="G519" s="42" t="s">
        <v>10</v>
      </c>
      <c r="H519" s="45" t="s">
        <v>1364</v>
      </c>
      <c r="I519" s="46">
        <v>2</v>
      </c>
      <c r="J519" s="46" t="s">
        <v>10</v>
      </c>
      <c r="K519" s="46" t="s">
        <v>31</v>
      </c>
      <c r="L519" s="45" t="str" cm="1">
        <f t="array" ref="L519">_xlfn.IFS(H519=Kontrakter!$B$3,Kontrakter!$C$3,H519=Kontrakter!$B$2,Kontrakter!$C$2,H519=Kontrakter!$B$4,Kontrakter!$C$4,H519=Kontrakter!$B$5,Kontrakter!$C$5,H519=Kontrakter!$B$6,Kontrakter!$C$6,H519=Kontrakter!$B$7,Kontrakter!$C$7,H519=Kontrakter!$B$8,Kontrakter!$C$8,H519=Kontrakter!$B$9,Kontrakter!$C$9,H519=Kontrakter!$B$10,Kontrakter!$C$10,H519=Kontrakter!$B$11,Kontrakter!$C$11)</f>
        <v>Omexom Elsikkerhet AS</v>
      </c>
      <c r="M519" s="45" cm="1">
        <f t="array" ref="M519">_xlfn.IFS(L519=Kontrakter!$C$3,Kontrakter!$D$3,L519=Kontrakter!$C$2,Kontrakter!$D$2,L519=Kontrakter!$C$4,Kontrakter!$D$4,L519=Kontrakter!$C$5,Kontrakter!$D$5,L519=Kontrakter!$C$6,Kontrakter!$D$6,L519=Kontrakter!$C$7,Kontrakter!$D$7,L519=Kontrakter!$C$8,Kontrakter!$D$8,L519=Kontrakter!$C$9,Kontrakter!$D$9,L519=Kontrakter!$C$10,Kontrakter!$D$10,L519=Kontrakter!$C$11,Kontrakter!$D$11)</f>
        <v>23128800</v>
      </c>
      <c r="N519" s="47" t="str" cm="1">
        <f t="array" ref="N519">_xlfn.IFS(L519=Kontrakter!$C$3,Kontrakter!$E$3,L519=Kontrakter!$C$2,Kontrakter!$E$2,L519=Kontrakter!$C$4,Kontrakter!$E$4,L519=Kontrakter!$C$5,Kontrakter!$E$5,L519=Kontrakter!$C$6,Kontrakter!$E$6,L519=Kontrakter!$C$7,Kontrakter!$E$7,L519=Kontrakter!$C$8,Kontrakter!$E$8,L519=Kontrakter!$C$9,Kontrakter!$E$9,L519=Kontrakter!$C$10,Kontrakter!$E$10,L519=Kontrakter!$C$11,Kontrakter!$E$11)</f>
        <v>tilsyn@elvia.no</v>
      </c>
    </row>
    <row r="520" spans="1:14" s="42" customFormat="1" x14ac:dyDescent="0.3">
      <c r="A520" s="43">
        <v>987</v>
      </c>
      <c r="B520" s="42" t="s">
        <v>10</v>
      </c>
      <c r="C520" s="42" t="s">
        <v>550</v>
      </c>
      <c r="D520" s="42" t="s">
        <v>16</v>
      </c>
      <c r="E520" s="42" t="s">
        <v>31</v>
      </c>
      <c r="F520" s="44" t="s">
        <v>1403</v>
      </c>
      <c r="G520" s="42" t="s">
        <v>10</v>
      </c>
      <c r="H520" s="45" t="s">
        <v>1364</v>
      </c>
      <c r="I520" s="46">
        <v>2</v>
      </c>
      <c r="J520" s="46" t="s">
        <v>10</v>
      </c>
      <c r="K520" s="46" t="s">
        <v>31</v>
      </c>
      <c r="L520" s="45" t="str" cm="1">
        <f t="array" ref="L520">_xlfn.IFS(H520=Kontrakter!$B$3,Kontrakter!$C$3,H520=Kontrakter!$B$2,Kontrakter!$C$2,H520=Kontrakter!$B$4,Kontrakter!$C$4,H520=Kontrakter!$B$5,Kontrakter!$C$5,H520=Kontrakter!$B$6,Kontrakter!$C$6,H520=Kontrakter!$B$7,Kontrakter!$C$7,H520=Kontrakter!$B$8,Kontrakter!$C$8,H520=Kontrakter!$B$9,Kontrakter!$C$9,H520=Kontrakter!$B$10,Kontrakter!$C$10,H520=Kontrakter!$B$11,Kontrakter!$C$11)</f>
        <v>Omexom Elsikkerhet AS</v>
      </c>
      <c r="M520" s="45" cm="1">
        <f t="array" ref="M520">_xlfn.IFS(L520=Kontrakter!$C$3,Kontrakter!$D$3,L520=Kontrakter!$C$2,Kontrakter!$D$2,L520=Kontrakter!$C$4,Kontrakter!$D$4,L520=Kontrakter!$C$5,Kontrakter!$D$5,L520=Kontrakter!$C$6,Kontrakter!$D$6,L520=Kontrakter!$C$7,Kontrakter!$D$7,L520=Kontrakter!$C$8,Kontrakter!$D$8,L520=Kontrakter!$C$9,Kontrakter!$D$9,L520=Kontrakter!$C$10,Kontrakter!$D$10,L520=Kontrakter!$C$11,Kontrakter!$D$11)</f>
        <v>23128800</v>
      </c>
      <c r="N520" s="47" t="str" cm="1">
        <f t="array" ref="N520">_xlfn.IFS(L520=Kontrakter!$C$3,Kontrakter!$E$3,L520=Kontrakter!$C$2,Kontrakter!$E$2,L520=Kontrakter!$C$4,Kontrakter!$E$4,L520=Kontrakter!$C$5,Kontrakter!$E$5,L520=Kontrakter!$C$6,Kontrakter!$E$6,L520=Kontrakter!$C$7,Kontrakter!$E$7,L520=Kontrakter!$C$8,Kontrakter!$E$8,L520=Kontrakter!$C$9,Kontrakter!$E$9,L520=Kontrakter!$C$10,Kontrakter!$E$10,L520=Kontrakter!$C$11,Kontrakter!$E$11)</f>
        <v>tilsyn@elvia.no</v>
      </c>
    </row>
    <row r="521" spans="1:14" s="42" customFormat="1" x14ac:dyDescent="0.3">
      <c r="A521" s="43">
        <v>988</v>
      </c>
      <c r="B521" s="42" t="s">
        <v>10</v>
      </c>
      <c r="C521" s="42" t="s">
        <v>553</v>
      </c>
      <c r="D521" s="42" t="s">
        <v>16</v>
      </c>
      <c r="E521" s="42" t="s">
        <v>31</v>
      </c>
      <c r="F521" s="44" t="s">
        <v>1403</v>
      </c>
      <c r="G521" s="42" t="s">
        <v>10</v>
      </c>
      <c r="H521" s="45" t="s">
        <v>1364</v>
      </c>
      <c r="I521" s="46">
        <v>2</v>
      </c>
      <c r="J521" s="46" t="s">
        <v>10</v>
      </c>
      <c r="K521" s="46" t="s">
        <v>31</v>
      </c>
      <c r="L521" s="45" t="str" cm="1">
        <f t="array" ref="L521">_xlfn.IFS(H521=Kontrakter!$B$3,Kontrakter!$C$3,H521=Kontrakter!$B$2,Kontrakter!$C$2,H521=Kontrakter!$B$4,Kontrakter!$C$4,H521=Kontrakter!$B$5,Kontrakter!$C$5,H521=Kontrakter!$B$6,Kontrakter!$C$6,H521=Kontrakter!$B$7,Kontrakter!$C$7,H521=Kontrakter!$B$8,Kontrakter!$C$8,H521=Kontrakter!$B$9,Kontrakter!$C$9,H521=Kontrakter!$B$10,Kontrakter!$C$10,H521=Kontrakter!$B$11,Kontrakter!$C$11)</f>
        <v>Omexom Elsikkerhet AS</v>
      </c>
      <c r="M521" s="45" cm="1">
        <f t="array" ref="M521">_xlfn.IFS(L521=Kontrakter!$C$3,Kontrakter!$D$3,L521=Kontrakter!$C$2,Kontrakter!$D$2,L521=Kontrakter!$C$4,Kontrakter!$D$4,L521=Kontrakter!$C$5,Kontrakter!$D$5,L521=Kontrakter!$C$6,Kontrakter!$D$6,L521=Kontrakter!$C$7,Kontrakter!$D$7,L521=Kontrakter!$C$8,Kontrakter!$D$8,L521=Kontrakter!$C$9,Kontrakter!$D$9,L521=Kontrakter!$C$10,Kontrakter!$D$10,L521=Kontrakter!$C$11,Kontrakter!$D$11)</f>
        <v>23128800</v>
      </c>
      <c r="N521" s="47" t="str" cm="1">
        <f t="array" ref="N521">_xlfn.IFS(L521=Kontrakter!$C$3,Kontrakter!$E$3,L521=Kontrakter!$C$2,Kontrakter!$E$2,L521=Kontrakter!$C$4,Kontrakter!$E$4,L521=Kontrakter!$C$5,Kontrakter!$E$5,L521=Kontrakter!$C$6,Kontrakter!$E$6,L521=Kontrakter!$C$7,Kontrakter!$E$7,L521=Kontrakter!$C$8,Kontrakter!$E$8,L521=Kontrakter!$C$9,Kontrakter!$E$9,L521=Kontrakter!$C$10,Kontrakter!$E$10,L521=Kontrakter!$C$11,Kontrakter!$E$11)</f>
        <v>tilsyn@elvia.no</v>
      </c>
    </row>
    <row r="522" spans="1:14" s="42" customFormat="1" x14ac:dyDescent="0.3">
      <c r="A522" s="43">
        <v>1001</v>
      </c>
      <c r="B522" s="42" t="s">
        <v>10</v>
      </c>
      <c r="C522" s="42" t="s">
        <v>551</v>
      </c>
      <c r="D522" s="42" t="s">
        <v>12</v>
      </c>
      <c r="E522" s="42" t="s">
        <v>19</v>
      </c>
      <c r="F522" s="44" t="s">
        <v>1403</v>
      </c>
      <c r="G522" s="42" t="s">
        <v>10</v>
      </c>
      <c r="H522" s="45" t="s">
        <v>1367</v>
      </c>
      <c r="I522" s="46">
        <v>3</v>
      </c>
      <c r="J522" s="46" t="s">
        <v>10</v>
      </c>
      <c r="K522" s="46" t="s">
        <v>19</v>
      </c>
      <c r="L522" s="45" t="str" cm="1">
        <f t="array" ref="L522">_xlfn.IFS(H522=Kontrakter!$B$3,Kontrakter!$C$3,H522=Kontrakter!$B$2,Kontrakter!$C$2,H522=Kontrakter!$B$4,Kontrakter!$C$4,H522=Kontrakter!$B$5,Kontrakter!$C$5,H522=Kontrakter!$B$6,Kontrakter!$C$6,H522=Kontrakter!$B$7,Kontrakter!$C$7,H522=Kontrakter!$B$8,Kontrakter!$C$8,H522=Kontrakter!$B$9,Kontrakter!$C$9,H522=Kontrakter!$B$10,Kontrakter!$C$10,H522=Kontrakter!$B$11,Kontrakter!$C$11)</f>
        <v>Omexom Elsikkerhet AS</v>
      </c>
      <c r="M522" s="45" cm="1">
        <f t="array" ref="M522">_xlfn.IFS(L522=Kontrakter!$C$3,Kontrakter!$D$3,L522=Kontrakter!$C$2,Kontrakter!$D$2,L522=Kontrakter!$C$4,Kontrakter!$D$4,L522=Kontrakter!$C$5,Kontrakter!$D$5,L522=Kontrakter!$C$6,Kontrakter!$D$6,L522=Kontrakter!$C$7,Kontrakter!$D$7,L522=Kontrakter!$C$8,Kontrakter!$D$8,L522=Kontrakter!$C$9,Kontrakter!$D$9,L522=Kontrakter!$C$10,Kontrakter!$D$10,L522=Kontrakter!$C$11,Kontrakter!$D$11)</f>
        <v>23128800</v>
      </c>
      <c r="N522" s="47" t="str" cm="1">
        <f t="array" ref="N522">_xlfn.IFS(L522=Kontrakter!$C$3,Kontrakter!$E$3,L522=Kontrakter!$C$2,Kontrakter!$E$2,L522=Kontrakter!$C$4,Kontrakter!$E$4,L522=Kontrakter!$C$5,Kontrakter!$E$5,L522=Kontrakter!$C$6,Kontrakter!$E$6,L522=Kontrakter!$C$7,Kontrakter!$E$7,L522=Kontrakter!$C$8,Kontrakter!$E$8,L522=Kontrakter!$C$9,Kontrakter!$E$9,L522=Kontrakter!$C$10,Kontrakter!$E$10,L522=Kontrakter!$C$11,Kontrakter!$E$11)</f>
        <v>tilsyn@elvia.no</v>
      </c>
    </row>
    <row r="523" spans="1:14" s="42" customFormat="1" x14ac:dyDescent="0.3">
      <c r="A523" s="43">
        <v>1003</v>
      </c>
      <c r="B523" s="42" t="s">
        <v>10</v>
      </c>
      <c r="C523" s="42" t="s">
        <v>552</v>
      </c>
      <c r="D523" s="42" t="s">
        <v>12</v>
      </c>
      <c r="E523" s="42" t="s">
        <v>19</v>
      </c>
      <c r="F523" s="44" t="s">
        <v>1403</v>
      </c>
      <c r="G523" s="42" t="s">
        <v>10</v>
      </c>
      <c r="H523" s="45" t="s">
        <v>1367</v>
      </c>
      <c r="I523" s="46">
        <v>3</v>
      </c>
      <c r="J523" s="46" t="s">
        <v>10</v>
      </c>
      <c r="K523" s="46" t="s">
        <v>19</v>
      </c>
      <c r="L523" s="45" t="str" cm="1">
        <f t="array" ref="L523">_xlfn.IFS(H523=Kontrakter!$B$3,Kontrakter!$C$3,H523=Kontrakter!$B$2,Kontrakter!$C$2,H523=Kontrakter!$B$4,Kontrakter!$C$4,H523=Kontrakter!$B$5,Kontrakter!$C$5,H523=Kontrakter!$B$6,Kontrakter!$C$6,H523=Kontrakter!$B$7,Kontrakter!$C$7,H523=Kontrakter!$B$8,Kontrakter!$C$8,H523=Kontrakter!$B$9,Kontrakter!$C$9,H523=Kontrakter!$B$10,Kontrakter!$C$10,H523=Kontrakter!$B$11,Kontrakter!$C$11)</f>
        <v>Omexom Elsikkerhet AS</v>
      </c>
      <c r="M523" s="45" cm="1">
        <f t="array" ref="M523">_xlfn.IFS(L523=Kontrakter!$C$3,Kontrakter!$D$3,L523=Kontrakter!$C$2,Kontrakter!$D$2,L523=Kontrakter!$C$4,Kontrakter!$D$4,L523=Kontrakter!$C$5,Kontrakter!$D$5,L523=Kontrakter!$C$6,Kontrakter!$D$6,L523=Kontrakter!$C$7,Kontrakter!$D$7,L523=Kontrakter!$C$8,Kontrakter!$D$8,L523=Kontrakter!$C$9,Kontrakter!$D$9,L523=Kontrakter!$C$10,Kontrakter!$D$10,L523=Kontrakter!$C$11,Kontrakter!$D$11)</f>
        <v>23128800</v>
      </c>
      <c r="N523" s="47" t="str" cm="1">
        <f t="array" ref="N523">_xlfn.IFS(L523=Kontrakter!$C$3,Kontrakter!$E$3,L523=Kontrakter!$C$2,Kontrakter!$E$2,L523=Kontrakter!$C$4,Kontrakter!$E$4,L523=Kontrakter!$C$5,Kontrakter!$E$5,L523=Kontrakter!$C$6,Kontrakter!$E$6,L523=Kontrakter!$C$7,Kontrakter!$E$7,L523=Kontrakter!$C$8,Kontrakter!$E$8,L523=Kontrakter!$C$9,Kontrakter!$E$9,L523=Kontrakter!$C$10,Kontrakter!$E$10,L523=Kontrakter!$C$11,Kontrakter!$E$11)</f>
        <v>tilsyn@elvia.no</v>
      </c>
    </row>
    <row r="524" spans="1:14" s="42" customFormat="1" x14ac:dyDescent="0.3">
      <c r="A524" s="43">
        <v>1005</v>
      </c>
      <c r="B524" s="42" t="s">
        <v>10</v>
      </c>
      <c r="C524" s="42" t="s">
        <v>517</v>
      </c>
      <c r="D524" s="42" t="s">
        <v>12</v>
      </c>
      <c r="E524" s="42" t="s">
        <v>31</v>
      </c>
      <c r="F524" s="44" t="s">
        <v>1403</v>
      </c>
      <c r="G524" s="42" t="s">
        <v>10</v>
      </c>
      <c r="H524" s="45" t="s">
        <v>1364</v>
      </c>
      <c r="I524" s="46">
        <v>2</v>
      </c>
      <c r="J524" s="46" t="s">
        <v>10</v>
      </c>
      <c r="K524" s="46" t="s">
        <v>31</v>
      </c>
      <c r="L524" s="45" t="str" cm="1">
        <f t="array" ref="L524">_xlfn.IFS(H524=Kontrakter!$B$3,Kontrakter!$C$3,H524=Kontrakter!$B$2,Kontrakter!$C$2,H524=Kontrakter!$B$4,Kontrakter!$C$4,H524=Kontrakter!$B$5,Kontrakter!$C$5,H524=Kontrakter!$B$6,Kontrakter!$C$6,H524=Kontrakter!$B$7,Kontrakter!$C$7,H524=Kontrakter!$B$8,Kontrakter!$C$8,H524=Kontrakter!$B$9,Kontrakter!$C$9,H524=Kontrakter!$B$10,Kontrakter!$C$10,H524=Kontrakter!$B$11,Kontrakter!$C$11)</f>
        <v>Omexom Elsikkerhet AS</v>
      </c>
      <c r="M524" s="45" cm="1">
        <f t="array" ref="M524">_xlfn.IFS(L524=Kontrakter!$C$3,Kontrakter!$D$3,L524=Kontrakter!$C$2,Kontrakter!$D$2,L524=Kontrakter!$C$4,Kontrakter!$D$4,L524=Kontrakter!$C$5,Kontrakter!$D$5,L524=Kontrakter!$C$6,Kontrakter!$D$6,L524=Kontrakter!$C$7,Kontrakter!$D$7,L524=Kontrakter!$C$8,Kontrakter!$D$8,L524=Kontrakter!$C$9,Kontrakter!$D$9,L524=Kontrakter!$C$10,Kontrakter!$D$10,L524=Kontrakter!$C$11,Kontrakter!$D$11)</f>
        <v>23128800</v>
      </c>
      <c r="N524" s="47" t="str" cm="1">
        <f t="array" ref="N524">_xlfn.IFS(L524=Kontrakter!$C$3,Kontrakter!$E$3,L524=Kontrakter!$C$2,Kontrakter!$E$2,L524=Kontrakter!$C$4,Kontrakter!$E$4,L524=Kontrakter!$C$5,Kontrakter!$E$5,L524=Kontrakter!$C$6,Kontrakter!$E$6,L524=Kontrakter!$C$7,Kontrakter!$E$7,L524=Kontrakter!$C$8,Kontrakter!$E$8,L524=Kontrakter!$C$9,Kontrakter!$E$9,L524=Kontrakter!$C$10,Kontrakter!$E$10,L524=Kontrakter!$C$11,Kontrakter!$E$11)</f>
        <v>tilsyn@elvia.no</v>
      </c>
    </row>
    <row r="525" spans="1:14" s="42" customFormat="1" x14ac:dyDescent="0.3">
      <c r="A525" s="43">
        <v>1006</v>
      </c>
      <c r="B525" s="42" t="s">
        <v>10</v>
      </c>
      <c r="C525" s="42" t="s">
        <v>554</v>
      </c>
      <c r="D525" s="42" t="s">
        <v>12</v>
      </c>
      <c r="E525" s="42" t="s">
        <v>19</v>
      </c>
      <c r="F525" s="44" t="s">
        <v>1403</v>
      </c>
      <c r="G525" s="42" t="s">
        <v>10</v>
      </c>
      <c r="H525" s="45" t="s">
        <v>1367</v>
      </c>
      <c r="I525" s="46">
        <v>3</v>
      </c>
      <c r="J525" s="46" t="s">
        <v>10</v>
      </c>
      <c r="K525" s="46" t="s">
        <v>19</v>
      </c>
      <c r="L525" s="45" t="str" cm="1">
        <f t="array" ref="L525">_xlfn.IFS(H525=Kontrakter!$B$3,Kontrakter!$C$3,H525=Kontrakter!$B$2,Kontrakter!$C$2,H525=Kontrakter!$B$4,Kontrakter!$C$4,H525=Kontrakter!$B$5,Kontrakter!$C$5,H525=Kontrakter!$B$6,Kontrakter!$C$6,H525=Kontrakter!$B$7,Kontrakter!$C$7,H525=Kontrakter!$B$8,Kontrakter!$C$8,H525=Kontrakter!$B$9,Kontrakter!$C$9,H525=Kontrakter!$B$10,Kontrakter!$C$10,H525=Kontrakter!$B$11,Kontrakter!$C$11)</f>
        <v>Omexom Elsikkerhet AS</v>
      </c>
      <c r="M525" s="45" cm="1">
        <f t="array" ref="M525">_xlfn.IFS(L525=Kontrakter!$C$3,Kontrakter!$D$3,L525=Kontrakter!$C$2,Kontrakter!$D$2,L525=Kontrakter!$C$4,Kontrakter!$D$4,L525=Kontrakter!$C$5,Kontrakter!$D$5,L525=Kontrakter!$C$6,Kontrakter!$D$6,L525=Kontrakter!$C$7,Kontrakter!$D$7,L525=Kontrakter!$C$8,Kontrakter!$D$8,L525=Kontrakter!$C$9,Kontrakter!$D$9,L525=Kontrakter!$C$10,Kontrakter!$D$10,L525=Kontrakter!$C$11,Kontrakter!$D$11)</f>
        <v>23128800</v>
      </c>
      <c r="N525" s="47" t="str" cm="1">
        <f t="array" ref="N525">_xlfn.IFS(L525=Kontrakter!$C$3,Kontrakter!$E$3,L525=Kontrakter!$C$2,Kontrakter!$E$2,L525=Kontrakter!$C$4,Kontrakter!$E$4,L525=Kontrakter!$C$5,Kontrakter!$E$5,L525=Kontrakter!$C$6,Kontrakter!$E$6,L525=Kontrakter!$C$7,Kontrakter!$E$7,L525=Kontrakter!$C$8,Kontrakter!$E$8,L525=Kontrakter!$C$9,Kontrakter!$E$9,L525=Kontrakter!$C$10,Kontrakter!$E$10,L525=Kontrakter!$C$11,Kontrakter!$E$11)</f>
        <v>tilsyn@elvia.no</v>
      </c>
    </row>
    <row r="526" spans="1:14" s="42" customFormat="1" x14ac:dyDescent="0.3">
      <c r="A526" s="43">
        <v>1007</v>
      </c>
      <c r="B526" s="42" t="s">
        <v>10</v>
      </c>
      <c r="C526" s="42" t="s">
        <v>555</v>
      </c>
      <c r="D526" s="42" t="s">
        <v>12</v>
      </c>
      <c r="E526" s="42" t="s">
        <v>19</v>
      </c>
      <c r="F526" s="44" t="s">
        <v>1403</v>
      </c>
      <c r="G526" s="42" t="s">
        <v>10</v>
      </c>
      <c r="H526" s="45" t="s">
        <v>1367</v>
      </c>
      <c r="I526" s="46">
        <v>3</v>
      </c>
      <c r="J526" s="46" t="s">
        <v>10</v>
      </c>
      <c r="K526" s="46" t="s">
        <v>19</v>
      </c>
      <c r="L526" s="45" t="str" cm="1">
        <f t="array" ref="L526">_xlfn.IFS(H526=Kontrakter!$B$3,Kontrakter!$C$3,H526=Kontrakter!$B$2,Kontrakter!$C$2,H526=Kontrakter!$B$4,Kontrakter!$C$4,H526=Kontrakter!$B$5,Kontrakter!$C$5,H526=Kontrakter!$B$6,Kontrakter!$C$6,H526=Kontrakter!$B$7,Kontrakter!$C$7,H526=Kontrakter!$B$8,Kontrakter!$C$8,H526=Kontrakter!$B$9,Kontrakter!$C$9,H526=Kontrakter!$B$10,Kontrakter!$C$10,H526=Kontrakter!$B$11,Kontrakter!$C$11)</f>
        <v>Omexom Elsikkerhet AS</v>
      </c>
      <c r="M526" s="45" cm="1">
        <f t="array" ref="M526">_xlfn.IFS(L526=Kontrakter!$C$3,Kontrakter!$D$3,L526=Kontrakter!$C$2,Kontrakter!$D$2,L526=Kontrakter!$C$4,Kontrakter!$D$4,L526=Kontrakter!$C$5,Kontrakter!$D$5,L526=Kontrakter!$C$6,Kontrakter!$D$6,L526=Kontrakter!$C$7,Kontrakter!$D$7,L526=Kontrakter!$C$8,Kontrakter!$D$8,L526=Kontrakter!$C$9,Kontrakter!$D$9,L526=Kontrakter!$C$10,Kontrakter!$D$10,L526=Kontrakter!$C$11,Kontrakter!$D$11)</f>
        <v>23128800</v>
      </c>
      <c r="N526" s="47" t="str" cm="1">
        <f t="array" ref="N526">_xlfn.IFS(L526=Kontrakter!$C$3,Kontrakter!$E$3,L526=Kontrakter!$C$2,Kontrakter!$E$2,L526=Kontrakter!$C$4,Kontrakter!$E$4,L526=Kontrakter!$C$5,Kontrakter!$E$5,L526=Kontrakter!$C$6,Kontrakter!$E$6,L526=Kontrakter!$C$7,Kontrakter!$E$7,L526=Kontrakter!$C$8,Kontrakter!$E$8,L526=Kontrakter!$C$9,Kontrakter!$E$9,L526=Kontrakter!$C$10,Kontrakter!$E$10,L526=Kontrakter!$C$11,Kontrakter!$E$11)</f>
        <v>tilsyn@elvia.no</v>
      </c>
    </row>
    <row r="527" spans="1:14" s="42" customFormat="1" x14ac:dyDescent="0.3">
      <c r="A527" s="43">
        <v>1008</v>
      </c>
      <c r="B527" s="42" t="s">
        <v>10</v>
      </c>
      <c r="C527" s="42" t="s">
        <v>556</v>
      </c>
      <c r="D527" s="42" t="s">
        <v>12</v>
      </c>
      <c r="E527" s="42" t="s">
        <v>19</v>
      </c>
      <c r="F527" s="44" t="s">
        <v>1403</v>
      </c>
      <c r="G527" s="42" t="s">
        <v>10</v>
      </c>
      <c r="H527" s="45" t="s">
        <v>1367</v>
      </c>
      <c r="I527" s="46">
        <v>3</v>
      </c>
      <c r="J527" s="46" t="s">
        <v>10</v>
      </c>
      <c r="K527" s="46" t="s">
        <v>19</v>
      </c>
      <c r="L527" s="45" t="str" cm="1">
        <f t="array" ref="L527">_xlfn.IFS(H527=Kontrakter!$B$3,Kontrakter!$C$3,H527=Kontrakter!$B$2,Kontrakter!$C$2,H527=Kontrakter!$B$4,Kontrakter!$C$4,H527=Kontrakter!$B$5,Kontrakter!$C$5,H527=Kontrakter!$B$6,Kontrakter!$C$6,H527=Kontrakter!$B$7,Kontrakter!$C$7,H527=Kontrakter!$B$8,Kontrakter!$C$8,H527=Kontrakter!$B$9,Kontrakter!$C$9,H527=Kontrakter!$B$10,Kontrakter!$C$10,H527=Kontrakter!$B$11,Kontrakter!$C$11)</f>
        <v>Omexom Elsikkerhet AS</v>
      </c>
      <c r="M527" s="45" cm="1">
        <f t="array" ref="M527">_xlfn.IFS(L527=Kontrakter!$C$3,Kontrakter!$D$3,L527=Kontrakter!$C$2,Kontrakter!$D$2,L527=Kontrakter!$C$4,Kontrakter!$D$4,L527=Kontrakter!$C$5,Kontrakter!$D$5,L527=Kontrakter!$C$6,Kontrakter!$D$6,L527=Kontrakter!$C$7,Kontrakter!$D$7,L527=Kontrakter!$C$8,Kontrakter!$D$8,L527=Kontrakter!$C$9,Kontrakter!$D$9,L527=Kontrakter!$C$10,Kontrakter!$D$10,L527=Kontrakter!$C$11,Kontrakter!$D$11)</f>
        <v>23128800</v>
      </c>
      <c r="N527" s="47" t="str" cm="1">
        <f t="array" ref="N527">_xlfn.IFS(L527=Kontrakter!$C$3,Kontrakter!$E$3,L527=Kontrakter!$C$2,Kontrakter!$E$2,L527=Kontrakter!$C$4,Kontrakter!$E$4,L527=Kontrakter!$C$5,Kontrakter!$E$5,L527=Kontrakter!$C$6,Kontrakter!$E$6,L527=Kontrakter!$C$7,Kontrakter!$E$7,L527=Kontrakter!$C$8,Kontrakter!$E$8,L527=Kontrakter!$C$9,Kontrakter!$E$9,L527=Kontrakter!$C$10,Kontrakter!$E$10,L527=Kontrakter!$C$11,Kontrakter!$E$11)</f>
        <v>tilsyn@elvia.no</v>
      </c>
    </row>
    <row r="528" spans="1:14" s="42" customFormat="1" x14ac:dyDescent="0.3">
      <c r="A528" s="43">
        <v>1009</v>
      </c>
      <c r="B528" s="42" t="s">
        <v>10</v>
      </c>
      <c r="C528" s="42" t="s">
        <v>557</v>
      </c>
      <c r="D528" s="42" t="s">
        <v>12</v>
      </c>
      <c r="E528" s="42" t="s">
        <v>19</v>
      </c>
      <c r="F528" s="44" t="s">
        <v>1403</v>
      </c>
      <c r="G528" s="42" t="s">
        <v>10</v>
      </c>
      <c r="H528" s="45" t="s">
        <v>1367</v>
      </c>
      <c r="I528" s="46">
        <v>3</v>
      </c>
      <c r="J528" s="46" t="s">
        <v>10</v>
      </c>
      <c r="K528" s="46" t="s">
        <v>19</v>
      </c>
      <c r="L528" s="45" t="str" cm="1">
        <f t="array" ref="L528">_xlfn.IFS(H528=Kontrakter!$B$3,Kontrakter!$C$3,H528=Kontrakter!$B$2,Kontrakter!$C$2,H528=Kontrakter!$B$4,Kontrakter!$C$4,H528=Kontrakter!$B$5,Kontrakter!$C$5,H528=Kontrakter!$B$6,Kontrakter!$C$6,H528=Kontrakter!$B$7,Kontrakter!$C$7,H528=Kontrakter!$B$8,Kontrakter!$C$8,H528=Kontrakter!$B$9,Kontrakter!$C$9,H528=Kontrakter!$B$10,Kontrakter!$C$10,H528=Kontrakter!$B$11,Kontrakter!$C$11)</f>
        <v>Omexom Elsikkerhet AS</v>
      </c>
      <c r="M528" s="45" cm="1">
        <f t="array" ref="M528">_xlfn.IFS(L528=Kontrakter!$C$3,Kontrakter!$D$3,L528=Kontrakter!$C$2,Kontrakter!$D$2,L528=Kontrakter!$C$4,Kontrakter!$D$4,L528=Kontrakter!$C$5,Kontrakter!$D$5,L528=Kontrakter!$C$6,Kontrakter!$D$6,L528=Kontrakter!$C$7,Kontrakter!$D$7,L528=Kontrakter!$C$8,Kontrakter!$D$8,L528=Kontrakter!$C$9,Kontrakter!$D$9,L528=Kontrakter!$C$10,Kontrakter!$D$10,L528=Kontrakter!$C$11,Kontrakter!$D$11)</f>
        <v>23128800</v>
      </c>
      <c r="N528" s="47" t="str" cm="1">
        <f t="array" ref="N528">_xlfn.IFS(L528=Kontrakter!$C$3,Kontrakter!$E$3,L528=Kontrakter!$C$2,Kontrakter!$E$2,L528=Kontrakter!$C$4,Kontrakter!$E$4,L528=Kontrakter!$C$5,Kontrakter!$E$5,L528=Kontrakter!$C$6,Kontrakter!$E$6,L528=Kontrakter!$C$7,Kontrakter!$E$7,L528=Kontrakter!$C$8,Kontrakter!$E$8,L528=Kontrakter!$C$9,Kontrakter!$E$9,L528=Kontrakter!$C$10,Kontrakter!$E$10,L528=Kontrakter!$C$11,Kontrakter!$E$11)</f>
        <v>tilsyn@elvia.no</v>
      </c>
    </row>
    <row r="529" spans="1:14" s="42" customFormat="1" x14ac:dyDescent="0.3">
      <c r="A529" s="43">
        <v>1011</v>
      </c>
      <c r="B529" s="42" t="s">
        <v>10</v>
      </c>
      <c r="C529" s="42" t="s">
        <v>558</v>
      </c>
      <c r="D529" s="42" t="s">
        <v>12</v>
      </c>
      <c r="E529" s="42" t="s">
        <v>19</v>
      </c>
      <c r="F529" s="44" t="s">
        <v>1403</v>
      </c>
      <c r="G529" s="42" t="s">
        <v>10</v>
      </c>
      <c r="H529" s="45" t="s">
        <v>1367</v>
      </c>
      <c r="I529" s="46">
        <v>3</v>
      </c>
      <c r="J529" s="46" t="s">
        <v>10</v>
      </c>
      <c r="K529" s="46" t="s">
        <v>19</v>
      </c>
      <c r="L529" s="45" t="str" cm="1">
        <f t="array" ref="L529">_xlfn.IFS(H529=Kontrakter!$B$3,Kontrakter!$C$3,H529=Kontrakter!$B$2,Kontrakter!$C$2,H529=Kontrakter!$B$4,Kontrakter!$C$4,H529=Kontrakter!$B$5,Kontrakter!$C$5,H529=Kontrakter!$B$6,Kontrakter!$C$6,H529=Kontrakter!$B$7,Kontrakter!$C$7,H529=Kontrakter!$B$8,Kontrakter!$C$8,H529=Kontrakter!$B$9,Kontrakter!$C$9,H529=Kontrakter!$B$10,Kontrakter!$C$10,H529=Kontrakter!$B$11,Kontrakter!$C$11)</f>
        <v>Omexom Elsikkerhet AS</v>
      </c>
      <c r="M529" s="45" cm="1">
        <f t="array" ref="M529">_xlfn.IFS(L529=Kontrakter!$C$3,Kontrakter!$D$3,L529=Kontrakter!$C$2,Kontrakter!$D$2,L529=Kontrakter!$C$4,Kontrakter!$D$4,L529=Kontrakter!$C$5,Kontrakter!$D$5,L529=Kontrakter!$C$6,Kontrakter!$D$6,L529=Kontrakter!$C$7,Kontrakter!$D$7,L529=Kontrakter!$C$8,Kontrakter!$D$8,L529=Kontrakter!$C$9,Kontrakter!$D$9,L529=Kontrakter!$C$10,Kontrakter!$D$10,L529=Kontrakter!$C$11,Kontrakter!$D$11)</f>
        <v>23128800</v>
      </c>
      <c r="N529" s="47" t="str" cm="1">
        <f t="array" ref="N529">_xlfn.IFS(L529=Kontrakter!$C$3,Kontrakter!$E$3,L529=Kontrakter!$C$2,Kontrakter!$E$2,L529=Kontrakter!$C$4,Kontrakter!$E$4,L529=Kontrakter!$C$5,Kontrakter!$E$5,L529=Kontrakter!$C$6,Kontrakter!$E$6,L529=Kontrakter!$C$7,Kontrakter!$E$7,L529=Kontrakter!$C$8,Kontrakter!$E$8,L529=Kontrakter!$C$9,Kontrakter!$E$9,L529=Kontrakter!$C$10,Kontrakter!$E$10,L529=Kontrakter!$C$11,Kontrakter!$E$11)</f>
        <v>tilsyn@elvia.no</v>
      </c>
    </row>
    <row r="530" spans="1:14" s="42" customFormat="1" x14ac:dyDescent="0.3">
      <c r="A530" s="43">
        <v>1051</v>
      </c>
      <c r="B530" s="42" t="s">
        <v>10</v>
      </c>
      <c r="C530" s="42" t="s">
        <v>559</v>
      </c>
      <c r="D530" s="42" t="s">
        <v>16</v>
      </c>
      <c r="E530" s="42" t="s">
        <v>19</v>
      </c>
      <c r="F530" s="44" t="s">
        <v>1403</v>
      </c>
      <c r="G530" s="42" t="s">
        <v>10</v>
      </c>
      <c r="H530" s="45" t="s">
        <v>1367</v>
      </c>
      <c r="I530" s="46">
        <v>3</v>
      </c>
      <c r="J530" s="46" t="s">
        <v>10</v>
      </c>
      <c r="K530" s="46" t="s">
        <v>19</v>
      </c>
      <c r="L530" s="45" t="str" cm="1">
        <f t="array" ref="L530">_xlfn.IFS(H530=Kontrakter!$B$3,Kontrakter!$C$3,H530=Kontrakter!$B$2,Kontrakter!$C$2,H530=Kontrakter!$B$4,Kontrakter!$C$4,H530=Kontrakter!$B$5,Kontrakter!$C$5,H530=Kontrakter!$B$6,Kontrakter!$C$6,H530=Kontrakter!$B$7,Kontrakter!$C$7,H530=Kontrakter!$B$8,Kontrakter!$C$8,H530=Kontrakter!$B$9,Kontrakter!$C$9,H530=Kontrakter!$B$10,Kontrakter!$C$10,H530=Kontrakter!$B$11,Kontrakter!$C$11)</f>
        <v>Omexom Elsikkerhet AS</v>
      </c>
      <c r="M530" s="45" cm="1">
        <f t="array" ref="M530">_xlfn.IFS(L530=Kontrakter!$C$3,Kontrakter!$D$3,L530=Kontrakter!$C$2,Kontrakter!$D$2,L530=Kontrakter!$C$4,Kontrakter!$D$4,L530=Kontrakter!$C$5,Kontrakter!$D$5,L530=Kontrakter!$C$6,Kontrakter!$D$6,L530=Kontrakter!$C$7,Kontrakter!$D$7,L530=Kontrakter!$C$8,Kontrakter!$D$8,L530=Kontrakter!$C$9,Kontrakter!$D$9,L530=Kontrakter!$C$10,Kontrakter!$D$10,L530=Kontrakter!$C$11,Kontrakter!$D$11)</f>
        <v>23128800</v>
      </c>
      <c r="N530" s="47" t="str" cm="1">
        <f t="array" ref="N530">_xlfn.IFS(L530=Kontrakter!$C$3,Kontrakter!$E$3,L530=Kontrakter!$C$2,Kontrakter!$E$2,L530=Kontrakter!$C$4,Kontrakter!$E$4,L530=Kontrakter!$C$5,Kontrakter!$E$5,L530=Kontrakter!$C$6,Kontrakter!$E$6,L530=Kontrakter!$C$7,Kontrakter!$E$7,L530=Kontrakter!$C$8,Kontrakter!$E$8,L530=Kontrakter!$C$9,Kontrakter!$E$9,L530=Kontrakter!$C$10,Kontrakter!$E$10,L530=Kontrakter!$C$11,Kontrakter!$E$11)</f>
        <v>tilsyn@elvia.no</v>
      </c>
    </row>
    <row r="531" spans="1:14" s="42" customFormat="1" x14ac:dyDescent="0.3">
      <c r="A531" s="43">
        <v>1052</v>
      </c>
      <c r="B531" s="42" t="s">
        <v>10</v>
      </c>
      <c r="C531" s="42" t="s">
        <v>560</v>
      </c>
      <c r="D531" s="42" t="s">
        <v>16</v>
      </c>
      <c r="E531" s="42" t="s">
        <v>19</v>
      </c>
      <c r="F531" s="44" t="s">
        <v>1403</v>
      </c>
      <c r="G531" s="42" t="s">
        <v>10</v>
      </c>
      <c r="H531" s="45" t="s">
        <v>1367</v>
      </c>
      <c r="I531" s="46">
        <v>3</v>
      </c>
      <c r="J531" s="46" t="s">
        <v>10</v>
      </c>
      <c r="K531" s="46" t="s">
        <v>19</v>
      </c>
      <c r="L531" s="45" t="str" cm="1">
        <f t="array" ref="L531">_xlfn.IFS(H531=Kontrakter!$B$3,Kontrakter!$C$3,H531=Kontrakter!$B$2,Kontrakter!$C$2,H531=Kontrakter!$B$4,Kontrakter!$C$4,H531=Kontrakter!$B$5,Kontrakter!$C$5,H531=Kontrakter!$B$6,Kontrakter!$C$6,H531=Kontrakter!$B$7,Kontrakter!$C$7,H531=Kontrakter!$B$8,Kontrakter!$C$8,H531=Kontrakter!$B$9,Kontrakter!$C$9,H531=Kontrakter!$B$10,Kontrakter!$C$10,H531=Kontrakter!$B$11,Kontrakter!$C$11)</f>
        <v>Omexom Elsikkerhet AS</v>
      </c>
      <c r="M531" s="45" cm="1">
        <f t="array" ref="M531">_xlfn.IFS(L531=Kontrakter!$C$3,Kontrakter!$D$3,L531=Kontrakter!$C$2,Kontrakter!$D$2,L531=Kontrakter!$C$4,Kontrakter!$D$4,L531=Kontrakter!$C$5,Kontrakter!$D$5,L531=Kontrakter!$C$6,Kontrakter!$D$6,L531=Kontrakter!$C$7,Kontrakter!$D$7,L531=Kontrakter!$C$8,Kontrakter!$D$8,L531=Kontrakter!$C$9,Kontrakter!$D$9,L531=Kontrakter!$C$10,Kontrakter!$D$10,L531=Kontrakter!$C$11,Kontrakter!$D$11)</f>
        <v>23128800</v>
      </c>
      <c r="N531" s="47" t="str" cm="1">
        <f t="array" ref="N531">_xlfn.IFS(L531=Kontrakter!$C$3,Kontrakter!$E$3,L531=Kontrakter!$C$2,Kontrakter!$E$2,L531=Kontrakter!$C$4,Kontrakter!$E$4,L531=Kontrakter!$C$5,Kontrakter!$E$5,L531=Kontrakter!$C$6,Kontrakter!$E$6,L531=Kontrakter!$C$7,Kontrakter!$E$7,L531=Kontrakter!$C$8,Kontrakter!$E$8,L531=Kontrakter!$C$9,Kontrakter!$E$9,L531=Kontrakter!$C$10,Kontrakter!$E$10,L531=Kontrakter!$C$11,Kontrakter!$E$11)</f>
        <v>tilsyn@elvia.no</v>
      </c>
    </row>
    <row r="532" spans="1:14" s="42" customFormat="1" x14ac:dyDescent="0.3">
      <c r="A532" s="43">
        <v>1053</v>
      </c>
      <c r="B532" s="42" t="s">
        <v>10</v>
      </c>
      <c r="C532" s="42" t="s">
        <v>561</v>
      </c>
      <c r="D532" s="42" t="s">
        <v>16</v>
      </c>
      <c r="E532" s="42" t="s">
        <v>19</v>
      </c>
      <c r="F532" s="44" t="s">
        <v>1403</v>
      </c>
      <c r="G532" s="42" t="s">
        <v>10</v>
      </c>
      <c r="H532" s="45" t="s">
        <v>1367</v>
      </c>
      <c r="I532" s="46">
        <v>3</v>
      </c>
      <c r="J532" s="46" t="s">
        <v>10</v>
      </c>
      <c r="K532" s="46" t="s">
        <v>19</v>
      </c>
      <c r="L532" s="45" t="str" cm="1">
        <f t="array" ref="L532">_xlfn.IFS(H532=Kontrakter!$B$3,Kontrakter!$C$3,H532=Kontrakter!$B$2,Kontrakter!$C$2,H532=Kontrakter!$B$4,Kontrakter!$C$4,H532=Kontrakter!$B$5,Kontrakter!$C$5,H532=Kontrakter!$B$6,Kontrakter!$C$6,H532=Kontrakter!$B$7,Kontrakter!$C$7,H532=Kontrakter!$B$8,Kontrakter!$C$8,H532=Kontrakter!$B$9,Kontrakter!$C$9,H532=Kontrakter!$B$10,Kontrakter!$C$10,H532=Kontrakter!$B$11,Kontrakter!$C$11)</f>
        <v>Omexom Elsikkerhet AS</v>
      </c>
      <c r="M532" s="45" cm="1">
        <f t="array" ref="M532">_xlfn.IFS(L532=Kontrakter!$C$3,Kontrakter!$D$3,L532=Kontrakter!$C$2,Kontrakter!$D$2,L532=Kontrakter!$C$4,Kontrakter!$D$4,L532=Kontrakter!$C$5,Kontrakter!$D$5,L532=Kontrakter!$C$6,Kontrakter!$D$6,L532=Kontrakter!$C$7,Kontrakter!$D$7,L532=Kontrakter!$C$8,Kontrakter!$D$8,L532=Kontrakter!$C$9,Kontrakter!$D$9,L532=Kontrakter!$C$10,Kontrakter!$D$10,L532=Kontrakter!$C$11,Kontrakter!$D$11)</f>
        <v>23128800</v>
      </c>
      <c r="N532" s="47" t="str" cm="1">
        <f t="array" ref="N532">_xlfn.IFS(L532=Kontrakter!$C$3,Kontrakter!$E$3,L532=Kontrakter!$C$2,Kontrakter!$E$2,L532=Kontrakter!$C$4,Kontrakter!$E$4,L532=Kontrakter!$C$5,Kontrakter!$E$5,L532=Kontrakter!$C$6,Kontrakter!$E$6,L532=Kontrakter!$C$7,Kontrakter!$E$7,L532=Kontrakter!$C$8,Kontrakter!$E$8,L532=Kontrakter!$C$9,Kontrakter!$E$9,L532=Kontrakter!$C$10,Kontrakter!$E$10,L532=Kontrakter!$C$11,Kontrakter!$E$11)</f>
        <v>tilsyn@elvia.no</v>
      </c>
    </row>
    <row r="533" spans="1:14" s="42" customFormat="1" x14ac:dyDescent="0.3">
      <c r="A533" s="43">
        <v>1054</v>
      </c>
      <c r="B533" s="42" t="s">
        <v>10</v>
      </c>
      <c r="C533" s="42" t="s">
        <v>562</v>
      </c>
      <c r="D533" s="42" t="s">
        <v>16</v>
      </c>
      <c r="E533" s="42" t="s">
        <v>19</v>
      </c>
      <c r="F533" s="44" t="s">
        <v>1403</v>
      </c>
      <c r="G533" s="42" t="s">
        <v>10</v>
      </c>
      <c r="H533" s="45" t="s">
        <v>1367</v>
      </c>
      <c r="I533" s="46">
        <v>3</v>
      </c>
      <c r="J533" s="46" t="s">
        <v>10</v>
      </c>
      <c r="K533" s="46" t="s">
        <v>19</v>
      </c>
      <c r="L533" s="45" t="str" cm="1">
        <f t="array" ref="L533">_xlfn.IFS(H533=Kontrakter!$B$3,Kontrakter!$C$3,H533=Kontrakter!$B$2,Kontrakter!$C$2,H533=Kontrakter!$B$4,Kontrakter!$C$4,H533=Kontrakter!$B$5,Kontrakter!$C$5,H533=Kontrakter!$B$6,Kontrakter!$C$6,H533=Kontrakter!$B$7,Kontrakter!$C$7,H533=Kontrakter!$B$8,Kontrakter!$C$8,H533=Kontrakter!$B$9,Kontrakter!$C$9,H533=Kontrakter!$B$10,Kontrakter!$C$10,H533=Kontrakter!$B$11,Kontrakter!$C$11)</f>
        <v>Omexom Elsikkerhet AS</v>
      </c>
      <c r="M533" s="45" cm="1">
        <f t="array" ref="M533">_xlfn.IFS(L533=Kontrakter!$C$3,Kontrakter!$D$3,L533=Kontrakter!$C$2,Kontrakter!$D$2,L533=Kontrakter!$C$4,Kontrakter!$D$4,L533=Kontrakter!$C$5,Kontrakter!$D$5,L533=Kontrakter!$C$6,Kontrakter!$D$6,L533=Kontrakter!$C$7,Kontrakter!$D$7,L533=Kontrakter!$C$8,Kontrakter!$D$8,L533=Kontrakter!$C$9,Kontrakter!$D$9,L533=Kontrakter!$C$10,Kontrakter!$D$10,L533=Kontrakter!$C$11,Kontrakter!$D$11)</f>
        <v>23128800</v>
      </c>
      <c r="N533" s="47" t="str" cm="1">
        <f t="array" ref="N533">_xlfn.IFS(L533=Kontrakter!$C$3,Kontrakter!$E$3,L533=Kontrakter!$C$2,Kontrakter!$E$2,L533=Kontrakter!$C$4,Kontrakter!$E$4,L533=Kontrakter!$C$5,Kontrakter!$E$5,L533=Kontrakter!$C$6,Kontrakter!$E$6,L533=Kontrakter!$C$7,Kontrakter!$E$7,L533=Kontrakter!$C$8,Kontrakter!$E$8,L533=Kontrakter!$C$9,Kontrakter!$E$9,L533=Kontrakter!$C$10,Kontrakter!$E$10,L533=Kontrakter!$C$11,Kontrakter!$E$11)</f>
        <v>tilsyn@elvia.no</v>
      </c>
    </row>
    <row r="534" spans="1:14" s="42" customFormat="1" x14ac:dyDescent="0.3">
      <c r="A534" s="43">
        <v>1055</v>
      </c>
      <c r="B534" s="42" t="s">
        <v>10</v>
      </c>
      <c r="C534" s="42" t="s">
        <v>563</v>
      </c>
      <c r="D534" s="42" t="s">
        <v>16</v>
      </c>
      <c r="E534" s="42" t="s">
        <v>31</v>
      </c>
      <c r="F534" s="44" t="s">
        <v>1403</v>
      </c>
      <c r="G534" s="42" t="s">
        <v>10</v>
      </c>
      <c r="H534" s="45" t="s">
        <v>1364</v>
      </c>
      <c r="I534" s="46">
        <v>2</v>
      </c>
      <c r="J534" s="46" t="s">
        <v>10</v>
      </c>
      <c r="K534" s="46" t="s">
        <v>31</v>
      </c>
      <c r="L534" s="45" t="str" cm="1">
        <f t="array" ref="L534">_xlfn.IFS(H534=Kontrakter!$B$3,Kontrakter!$C$3,H534=Kontrakter!$B$2,Kontrakter!$C$2,H534=Kontrakter!$B$4,Kontrakter!$C$4,H534=Kontrakter!$B$5,Kontrakter!$C$5,H534=Kontrakter!$B$6,Kontrakter!$C$6,H534=Kontrakter!$B$7,Kontrakter!$C$7,H534=Kontrakter!$B$8,Kontrakter!$C$8,H534=Kontrakter!$B$9,Kontrakter!$C$9,H534=Kontrakter!$B$10,Kontrakter!$C$10,H534=Kontrakter!$B$11,Kontrakter!$C$11)</f>
        <v>Omexom Elsikkerhet AS</v>
      </c>
      <c r="M534" s="45" cm="1">
        <f t="array" ref="M534">_xlfn.IFS(L534=Kontrakter!$C$3,Kontrakter!$D$3,L534=Kontrakter!$C$2,Kontrakter!$D$2,L534=Kontrakter!$C$4,Kontrakter!$D$4,L534=Kontrakter!$C$5,Kontrakter!$D$5,L534=Kontrakter!$C$6,Kontrakter!$D$6,L534=Kontrakter!$C$7,Kontrakter!$D$7,L534=Kontrakter!$C$8,Kontrakter!$D$8,L534=Kontrakter!$C$9,Kontrakter!$D$9,L534=Kontrakter!$C$10,Kontrakter!$D$10,L534=Kontrakter!$C$11,Kontrakter!$D$11)</f>
        <v>23128800</v>
      </c>
      <c r="N534" s="47" t="str" cm="1">
        <f t="array" ref="N534">_xlfn.IFS(L534=Kontrakter!$C$3,Kontrakter!$E$3,L534=Kontrakter!$C$2,Kontrakter!$E$2,L534=Kontrakter!$C$4,Kontrakter!$E$4,L534=Kontrakter!$C$5,Kontrakter!$E$5,L534=Kontrakter!$C$6,Kontrakter!$E$6,L534=Kontrakter!$C$7,Kontrakter!$E$7,L534=Kontrakter!$C$8,Kontrakter!$E$8,L534=Kontrakter!$C$9,Kontrakter!$E$9,L534=Kontrakter!$C$10,Kontrakter!$E$10,L534=Kontrakter!$C$11,Kontrakter!$E$11)</f>
        <v>tilsyn@elvia.no</v>
      </c>
    </row>
    <row r="535" spans="1:14" s="42" customFormat="1" x14ac:dyDescent="0.3">
      <c r="A535" s="43">
        <v>1056</v>
      </c>
      <c r="B535" s="42" t="s">
        <v>10</v>
      </c>
      <c r="C535" s="42" t="s">
        <v>564</v>
      </c>
      <c r="D535" s="42" t="s">
        <v>16</v>
      </c>
      <c r="E535" s="42" t="s">
        <v>19</v>
      </c>
      <c r="F535" s="44" t="s">
        <v>1403</v>
      </c>
      <c r="G535" s="42" t="s">
        <v>10</v>
      </c>
      <c r="H535" s="45" t="s">
        <v>1367</v>
      </c>
      <c r="I535" s="46">
        <v>3</v>
      </c>
      <c r="J535" s="46" t="s">
        <v>10</v>
      </c>
      <c r="K535" s="46" t="s">
        <v>19</v>
      </c>
      <c r="L535" s="45" t="str" cm="1">
        <f t="array" ref="L535">_xlfn.IFS(H535=Kontrakter!$B$3,Kontrakter!$C$3,H535=Kontrakter!$B$2,Kontrakter!$C$2,H535=Kontrakter!$B$4,Kontrakter!$C$4,H535=Kontrakter!$B$5,Kontrakter!$C$5,H535=Kontrakter!$B$6,Kontrakter!$C$6,H535=Kontrakter!$B$7,Kontrakter!$C$7,H535=Kontrakter!$B$8,Kontrakter!$C$8,H535=Kontrakter!$B$9,Kontrakter!$C$9,H535=Kontrakter!$B$10,Kontrakter!$C$10,H535=Kontrakter!$B$11,Kontrakter!$C$11)</f>
        <v>Omexom Elsikkerhet AS</v>
      </c>
      <c r="M535" s="45" cm="1">
        <f t="array" ref="M535">_xlfn.IFS(L535=Kontrakter!$C$3,Kontrakter!$D$3,L535=Kontrakter!$C$2,Kontrakter!$D$2,L535=Kontrakter!$C$4,Kontrakter!$D$4,L535=Kontrakter!$C$5,Kontrakter!$D$5,L535=Kontrakter!$C$6,Kontrakter!$D$6,L535=Kontrakter!$C$7,Kontrakter!$D$7,L535=Kontrakter!$C$8,Kontrakter!$D$8,L535=Kontrakter!$C$9,Kontrakter!$D$9,L535=Kontrakter!$C$10,Kontrakter!$D$10,L535=Kontrakter!$C$11,Kontrakter!$D$11)</f>
        <v>23128800</v>
      </c>
      <c r="N535" s="47" t="str" cm="1">
        <f t="array" ref="N535">_xlfn.IFS(L535=Kontrakter!$C$3,Kontrakter!$E$3,L535=Kontrakter!$C$2,Kontrakter!$E$2,L535=Kontrakter!$C$4,Kontrakter!$E$4,L535=Kontrakter!$C$5,Kontrakter!$E$5,L535=Kontrakter!$C$6,Kontrakter!$E$6,L535=Kontrakter!$C$7,Kontrakter!$E$7,L535=Kontrakter!$C$8,Kontrakter!$E$8,L535=Kontrakter!$C$9,Kontrakter!$E$9,L535=Kontrakter!$C$10,Kontrakter!$E$10,L535=Kontrakter!$C$11,Kontrakter!$E$11)</f>
        <v>tilsyn@elvia.no</v>
      </c>
    </row>
    <row r="536" spans="1:14" s="42" customFormat="1" x14ac:dyDescent="0.3">
      <c r="A536" s="43">
        <v>1061</v>
      </c>
      <c r="B536" s="42" t="s">
        <v>10</v>
      </c>
      <c r="C536" s="42" t="s">
        <v>565</v>
      </c>
      <c r="D536" s="42" t="s">
        <v>16</v>
      </c>
      <c r="E536" s="42" t="s">
        <v>19</v>
      </c>
      <c r="F536" s="44" t="s">
        <v>1403</v>
      </c>
      <c r="G536" s="42" t="s">
        <v>10</v>
      </c>
      <c r="H536" s="45" t="s">
        <v>1367</v>
      </c>
      <c r="I536" s="46">
        <v>3</v>
      </c>
      <c r="J536" s="46" t="s">
        <v>10</v>
      </c>
      <c r="K536" s="46" t="s">
        <v>19</v>
      </c>
      <c r="L536" s="45" t="str" cm="1">
        <f t="array" ref="L536">_xlfn.IFS(H536=Kontrakter!$B$3,Kontrakter!$C$3,H536=Kontrakter!$B$2,Kontrakter!$C$2,H536=Kontrakter!$B$4,Kontrakter!$C$4,H536=Kontrakter!$B$5,Kontrakter!$C$5,H536=Kontrakter!$B$6,Kontrakter!$C$6,H536=Kontrakter!$B$7,Kontrakter!$C$7,H536=Kontrakter!$B$8,Kontrakter!$C$8,H536=Kontrakter!$B$9,Kontrakter!$C$9,H536=Kontrakter!$B$10,Kontrakter!$C$10,H536=Kontrakter!$B$11,Kontrakter!$C$11)</f>
        <v>Omexom Elsikkerhet AS</v>
      </c>
      <c r="M536" s="45" cm="1">
        <f t="array" ref="M536">_xlfn.IFS(L536=Kontrakter!$C$3,Kontrakter!$D$3,L536=Kontrakter!$C$2,Kontrakter!$D$2,L536=Kontrakter!$C$4,Kontrakter!$D$4,L536=Kontrakter!$C$5,Kontrakter!$D$5,L536=Kontrakter!$C$6,Kontrakter!$D$6,L536=Kontrakter!$C$7,Kontrakter!$D$7,L536=Kontrakter!$C$8,Kontrakter!$D$8,L536=Kontrakter!$C$9,Kontrakter!$D$9,L536=Kontrakter!$C$10,Kontrakter!$D$10,L536=Kontrakter!$C$11,Kontrakter!$D$11)</f>
        <v>23128800</v>
      </c>
      <c r="N536" s="47" t="str" cm="1">
        <f t="array" ref="N536">_xlfn.IFS(L536=Kontrakter!$C$3,Kontrakter!$E$3,L536=Kontrakter!$C$2,Kontrakter!$E$2,L536=Kontrakter!$C$4,Kontrakter!$E$4,L536=Kontrakter!$C$5,Kontrakter!$E$5,L536=Kontrakter!$C$6,Kontrakter!$E$6,L536=Kontrakter!$C$7,Kontrakter!$E$7,L536=Kontrakter!$C$8,Kontrakter!$E$8,L536=Kontrakter!$C$9,Kontrakter!$E$9,L536=Kontrakter!$C$10,Kontrakter!$E$10,L536=Kontrakter!$C$11,Kontrakter!$E$11)</f>
        <v>tilsyn@elvia.no</v>
      </c>
    </row>
    <row r="537" spans="1:14" s="42" customFormat="1" x14ac:dyDescent="0.3">
      <c r="A537" s="43">
        <v>1062</v>
      </c>
      <c r="B537" s="42" t="s">
        <v>10</v>
      </c>
      <c r="C537" s="42" t="s">
        <v>566</v>
      </c>
      <c r="D537" s="42" t="s">
        <v>16</v>
      </c>
      <c r="E537" s="42" t="s">
        <v>19</v>
      </c>
      <c r="F537" s="44" t="s">
        <v>1403</v>
      </c>
      <c r="G537" s="42" t="s">
        <v>10</v>
      </c>
      <c r="H537" s="45" t="s">
        <v>1367</v>
      </c>
      <c r="I537" s="46">
        <v>3</v>
      </c>
      <c r="J537" s="46" t="s">
        <v>10</v>
      </c>
      <c r="K537" s="46" t="s">
        <v>19</v>
      </c>
      <c r="L537" s="45" t="str" cm="1">
        <f t="array" ref="L537">_xlfn.IFS(H537=Kontrakter!$B$3,Kontrakter!$C$3,H537=Kontrakter!$B$2,Kontrakter!$C$2,H537=Kontrakter!$B$4,Kontrakter!$C$4,H537=Kontrakter!$B$5,Kontrakter!$C$5,H537=Kontrakter!$B$6,Kontrakter!$C$6,H537=Kontrakter!$B$7,Kontrakter!$C$7,H537=Kontrakter!$B$8,Kontrakter!$C$8,H537=Kontrakter!$B$9,Kontrakter!$C$9,H537=Kontrakter!$B$10,Kontrakter!$C$10,H537=Kontrakter!$B$11,Kontrakter!$C$11)</f>
        <v>Omexom Elsikkerhet AS</v>
      </c>
      <c r="M537" s="45" cm="1">
        <f t="array" ref="M537">_xlfn.IFS(L537=Kontrakter!$C$3,Kontrakter!$D$3,L537=Kontrakter!$C$2,Kontrakter!$D$2,L537=Kontrakter!$C$4,Kontrakter!$D$4,L537=Kontrakter!$C$5,Kontrakter!$D$5,L537=Kontrakter!$C$6,Kontrakter!$D$6,L537=Kontrakter!$C$7,Kontrakter!$D$7,L537=Kontrakter!$C$8,Kontrakter!$D$8,L537=Kontrakter!$C$9,Kontrakter!$D$9,L537=Kontrakter!$C$10,Kontrakter!$D$10,L537=Kontrakter!$C$11,Kontrakter!$D$11)</f>
        <v>23128800</v>
      </c>
      <c r="N537" s="47" t="str" cm="1">
        <f t="array" ref="N537">_xlfn.IFS(L537=Kontrakter!$C$3,Kontrakter!$E$3,L537=Kontrakter!$C$2,Kontrakter!$E$2,L537=Kontrakter!$C$4,Kontrakter!$E$4,L537=Kontrakter!$C$5,Kontrakter!$E$5,L537=Kontrakter!$C$6,Kontrakter!$E$6,L537=Kontrakter!$C$7,Kontrakter!$E$7,L537=Kontrakter!$C$8,Kontrakter!$E$8,L537=Kontrakter!$C$9,Kontrakter!$E$9,L537=Kontrakter!$C$10,Kontrakter!$E$10,L537=Kontrakter!$C$11,Kontrakter!$E$11)</f>
        <v>tilsyn@elvia.no</v>
      </c>
    </row>
    <row r="538" spans="1:14" s="42" customFormat="1" x14ac:dyDescent="0.3">
      <c r="A538" s="43">
        <v>1063</v>
      </c>
      <c r="B538" s="42" t="s">
        <v>10</v>
      </c>
      <c r="C538" s="42" t="s">
        <v>567</v>
      </c>
      <c r="D538" s="42" t="s">
        <v>16</v>
      </c>
      <c r="E538" s="42" t="s">
        <v>19</v>
      </c>
      <c r="F538" s="44" t="s">
        <v>1403</v>
      </c>
      <c r="G538" s="42" t="s">
        <v>10</v>
      </c>
      <c r="H538" s="45" t="s">
        <v>1367</v>
      </c>
      <c r="I538" s="46">
        <v>3</v>
      </c>
      <c r="J538" s="46" t="s">
        <v>10</v>
      </c>
      <c r="K538" s="46" t="s">
        <v>19</v>
      </c>
      <c r="L538" s="45" t="str" cm="1">
        <f t="array" ref="L538">_xlfn.IFS(H538=Kontrakter!$B$3,Kontrakter!$C$3,H538=Kontrakter!$B$2,Kontrakter!$C$2,H538=Kontrakter!$B$4,Kontrakter!$C$4,H538=Kontrakter!$B$5,Kontrakter!$C$5,H538=Kontrakter!$B$6,Kontrakter!$C$6,H538=Kontrakter!$B$7,Kontrakter!$C$7,H538=Kontrakter!$B$8,Kontrakter!$C$8,H538=Kontrakter!$B$9,Kontrakter!$C$9,H538=Kontrakter!$B$10,Kontrakter!$C$10,H538=Kontrakter!$B$11,Kontrakter!$C$11)</f>
        <v>Omexom Elsikkerhet AS</v>
      </c>
      <c r="M538" s="45" cm="1">
        <f t="array" ref="M538">_xlfn.IFS(L538=Kontrakter!$C$3,Kontrakter!$D$3,L538=Kontrakter!$C$2,Kontrakter!$D$2,L538=Kontrakter!$C$4,Kontrakter!$D$4,L538=Kontrakter!$C$5,Kontrakter!$D$5,L538=Kontrakter!$C$6,Kontrakter!$D$6,L538=Kontrakter!$C$7,Kontrakter!$D$7,L538=Kontrakter!$C$8,Kontrakter!$D$8,L538=Kontrakter!$C$9,Kontrakter!$D$9,L538=Kontrakter!$C$10,Kontrakter!$D$10,L538=Kontrakter!$C$11,Kontrakter!$D$11)</f>
        <v>23128800</v>
      </c>
      <c r="N538" s="47" t="str" cm="1">
        <f t="array" ref="N538">_xlfn.IFS(L538=Kontrakter!$C$3,Kontrakter!$E$3,L538=Kontrakter!$C$2,Kontrakter!$E$2,L538=Kontrakter!$C$4,Kontrakter!$E$4,L538=Kontrakter!$C$5,Kontrakter!$E$5,L538=Kontrakter!$C$6,Kontrakter!$E$6,L538=Kontrakter!$C$7,Kontrakter!$E$7,L538=Kontrakter!$C$8,Kontrakter!$E$8,L538=Kontrakter!$C$9,Kontrakter!$E$9,L538=Kontrakter!$C$10,Kontrakter!$E$10,L538=Kontrakter!$C$11,Kontrakter!$E$11)</f>
        <v>tilsyn@elvia.no</v>
      </c>
    </row>
    <row r="539" spans="1:14" s="42" customFormat="1" x14ac:dyDescent="0.3">
      <c r="A539" s="43">
        <v>1064</v>
      </c>
      <c r="B539" s="42" t="s">
        <v>10</v>
      </c>
      <c r="C539" s="42" t="s">
        <v>568</v>
      </c>
      <c r="D539" s="42" t="s">
        <v>16</v>
      </c>
      <c r="E539" s="42" t="s">
        <v>19</v>
      </c>
      <c r="F539" s="44" t="s">
        <v>1403</v>
      </c>
      <c r="G539" s="42" t="s">
        <v>10</v>
      </c>
      <c r="H539" s="45" t="s">
        <v>1367</v>
      </c>
      <c r="I539" s="46">
        <v>3</v>
      </c>
      <c r="J539" s="46" t="s">
        <v>10</v>
      </c>
      <c r="K539" s="46" t="s">
        <v>19</v>
      </c>
      <c r="L539" s="45" t="str" cm="1">
        <f t="array" ref="L539">_xlfn.IFS(H539=Kontrakter!$B$3,Kontrakter!$C$3,H539=Kontrakter!$B$2,Kontrakter!$C$2,H539=Kontrakter!$B$4,Kontrakter!$C$4,H539=Kontrakter!$B$5,Kontrakter!$C$5,H539=Kontrakter!$B$6,Kontrakter!$C$6,H539=Kontrakter!$B$7,Kontrakter!$C$7,H539=Kontrakter!$B$8,Kontrakter!$C$8,H539=Kontrakter!$B$9,Kontrakter!$C$9,H539=Kontrakter!$B$10,Kontrakter!$C$10,H539=Kontrakter!$B$11,Kontrakter!$C$11)</f>
        <v>Omexom Elsikkerhet AS</v>
      </c>
      <c r="M539" s="45" cm="1">
        <f t="array" ref="M539">_xlfn.IFS(L539=Kontrakter!$C$3,Kontrakter!$D$3,L539=Kontrakter!$C$2,Kontrakter!$D$2,L539=Kontrakter!$C$4,Kontrakter!$D$4,L539=Kontrakter!$C$5,Kontrakter!$D$5,L539=Kontrakter!$C$6,Kontrakter!$D$6,L539=Kontrakter!$C$7,Kontrakter!$D$7,L539=Kontrakter!$C$8,Kontrakter!$D$8,L539=Kontrakter!$C$9,Kontrakter!$D$9,L539=Kontrakter!$C$10,Kontrakter!$D$10,L539=Kontrakter!$C$11,Kontrakter!$D$11)</f>
        <v>23128800</v>
      </c>
      <c r="N539" s="47" t="str" cm="1">
        <f t="array" ref="N539">_xlfn.IFS(L539=Kontrakter!$C$3,Kontrakter!$E$3,L539=Kontrakter!$C$2,Kontrakter!$E$2,L539=Kontrakter!$C$4,Kontrakter!$E$4,L539=Kontrakter!$C$5,Kontrakter!$E$5,L539=Kontrakter!$C$6,Kontrakter!$E$6,L539=Kontrakter!$C$7,Kontrakter!$E$7,L539=Kontrakter!$C$8,Kontrakter!$E$8,L539=Kontrakter!$C$9,Kontrakter!$E$9,L539=Kontrakter!$C$10,Kontrakter!$E$10,L539=Kontrakter!$C$11,Kontrakter!$E$11)</f>
        <v>tilsyn@elvia.no</v>
      </c>
    </row>
    <row r="540" spans="1:14" s="42" customFormat="1" x14ac:dyDescent="0.3">
      <c r="A540" s="43">
        <v>1065</v>
      </c>
      <c r="B540" s="42" t="s">
        <v>10</v>
      </c>
      <c r="C540" s="42" t="s">
        <v>569</v>
      </c>
      <c r="D540" s="42" t="s">
        <v>16</v>
      </c>
      <c r="E540" s="42" t="s">
        <v>19</v>
      </c>
      <c r="F540" s="44" t="s">
        <v>1403</v>
      </c>
      <c r="G540" s="42" t="s">
        <v>10</v>
      </c>
      <c r="H540" s="45" t="s">
        <v>1367</v>
      </c>
      <c r="I540" s="46">
        <v>3</v>
      </c>
      <c r="J540" s="46" t="s">
        <v>10</v>
      </c>
      <c r="K540" s="46" t="s">
        <v>19</v>
      </c>
      <c r="L540" s="45" t="str" cm="1">
        <f t="array" ref="L540">_xlfn.IFS(H540=Kontrakter!$B$3,Kontrakter!$C$3,H540=Kontrakter!$B$2,Kontrakter!$C$2,H540=Kontrakter!$B$4,Kontrakter!$C$4,H540=Kontrakter!$B$5,Kontrakter!$C$5,H540=Kontrakter!$B$6,Kontrakter!$C$6,H540=Kontrakter!$B$7,Kontrakter!$C$7,H540=Kontrakter!$B$8,Kontrakter!$C$8,H540=Kontrakter!$B$9,Kontrakter!$C$9,H540=Kontrakter!$B$10,Kontrakter!$C$10,H540=Kontrakter!$B$11,Kontrakter!$C$11)</f>
        <v>Omexom Elsikkerhet AS</v>
      </c>
      <c r="M540" s="45" cm="1">
        <f t="array" ref="M540">_xlfn.IFS(L540=Kontrakter!$C$3,Kontrakter!$D$3,L540=Kontrakter!$C$2,Kontrakter!$D$2,L540=Kontrakter!$C$4,Kontrakter!$D$4,L540=Kontrakter!$C$5,Kontrakter!$D$5,L540=Kontrakter!$C$6,Kontrakter!$D$6,L540=Kontrakter!$C$7,Kontrakter!$D$7,L540=Kontrakter!$C$8,Kontrakter!$D$8,L540=Kontrakter!$C$9,Kontrakter!$D$9,L540=Kontrakter!$C$10,Kontrakter!$D$10,L540=Kontrakter!$C$11,Kontrakter!$D$11)</f>
        <v>23128800</v>
      </c>
      <c r="N540" s="47" t="str" cm="1">
        <f t="array" ref="N540">_xlfn.IFS(L540=Kontrakter!$C$3,Kontrakter!$E$3,L540=Kontrakter!$C$2,Kontrakter!$E$2,L540=Kontrakter!$C$4,Kontrakter!$E$4,L540=Kontrakter!$C$5,Kontrakter!$E$5,L540=Kontrakter!$C$6,Kontrakter!$E$6,L540=Kontrakter!$C$7,Kontrakter!$E$7,L540=Kontrakter!$C$8,Kontrakter!$E$8,L540=Kontrakter!$C$9,Kontrakter!$E$9,L540=Kontrakter!$C$10,Kontrakter!$E$10,L540=Kontrakter!$C$11,Kontrakter!$E$11)</f>
        <v>tilsyn@elvia.no</v>
      </c>
    </row>
    <row r="541" spans="1:14" s="42" customFormat="1" x14ac:dyDescent="0.3">
      <c r="A541" s="43">
        <v>1067</v>
      </c>
      <c r="B541" s="42" t="s">
        <v>10</v>
      </c>
      <c r="C541" s="42" t="s">
        <v>570</v>
      </c>
      <c r="D541" s="42" t="s">
        <v>16</v>
      </c>
      <c r="E541" s="42" t="s">
        <v>19</v>
      </c>
      <c r="F541" s="44" t="s">
        <v>1403</v>
      </c>
      <c r="G541" s="42" t="s">
        <v>10</v>
      </c>
      <c r="H541" s="45" t="s">
        <v>1367</v>
      </c>
      <c r="I541" s="46">
        <v>3</v>
      </c>
      <c r="J541" s="46" t="s">
        <v>10</v>
      </c>
      <c r="K541" s="46" t="s">
        <v>19</v>
      </c>
      <c r="L541" s="45" t="str" cm="1">
        <f t="array" ref="L541">_xlfn.IFS(H541=Kontrakter!$B$3,Kontrakter!$C$3,H541=Kontrakter!$B$2,Kontrakter!$C$2,H541=Kontrakter!$B$4,Kontrakter!$C$4,H541=Kontrakter!$B$5,Kontrakter!$C$5,H541=Kontrakter!$B$6,Kontrakter!$C$6,H541=Kontrakter!$B$7,Kontrakter!$C$7,H541=Kontrakter!$B$8,Kontrakter!$C$8,H541=Kontrakter!$B$9,Kontrakter!$C$9,H541=Kontrakter!$B$10,Kontrakter!$C$10,H541=Kontrakter!$B$11,Kontrakter!$C$11)</f>
        <v>Omexom Elsikkerhet AS</v>
      </c>
      <c r="M541" s="45" cm="1">
        <f t="array" ref="M541">_xlfn.IFS(L541=Kontrakter!$C$3,Kontrakter!$D$3,L541=Kontrakter!$C$2,Kontrakter!$D$2,L541=Kontrakter!$C$4,Kontrakter!$D$4,L541=Kontrakter!$C$5,Kontrakter!$D$5,L541=Kontrakter!$C$6,Kontrakter!$D$6,L541=Kontrakter!$C$7,Kontrakter!$D$7,L541=Kontrakter!$C$8,Kontrakter!$D$8,L541=Kontrakter!$C$9,Kontrakter!$D$9,L541=Kontrakter!$C$10,Kontrakter!$D$10,L541=Kontrakter!$C$11,Kontrakter!$D$11)</f>
        <v>23128800</v>
      </c>
      <c r="N541" s="47" t="str" cm="1">
        <f t="array" ref="N541">_xlfn.IFS(L541=Kontrakter!$C$3,Kontrakter!$E$3,L541=Kontrakter!$C$2,Kontrakter!$E$2,L541=Kontrakter!$C$4,Kontrakter!$E$4,L541=Kontrakter!$C$5,Kontrakter!$E$5,L541=Kontrakter!$C$6,Kontrakter!$E$6,L541=Kontrakter!$C$7,Kontrakter!$E$7,L541=Kontrakter!$C$8,Kontrakter!$E$8,L541=Kontrakter!$C$9,Kontrakter!$E$9,L541=Kontrakter!$C$10,Kontrakter!$E$10,L541=Kontrakter!$C$11,Kontrakter!$E$11)</f>
        <v>tilsyn@elvia.no</v>
      </c>
    </row>
    <row r="542" spans="1:14" s="42" customFormat="1" x14ac:dyDescent="0.3">
      <c r="A542" s="43">
        <v>1068</v>
      </c>
      <c r="B542" s="42" t="s">
        <v>10</v>
      </c>
      <c r="C542" s="42" t="s">
        <v>571</v>
      </c>
      <c r="D542" s="42" t="s">
        <v>16</v>
      </c>
      <c r="E542" s="42" t="s">
        <v>19</v>
      </c>
      <c r="F542" s="44" t="s">
        <v>1403</v>
      </c>
      <c r="G542" s="42" t="s">
        <v>10</v>
      </c>
      <c r="H542" s="45" t="s">
        <v>1367</v>
      </c>
      <c r="I542" s="46">
        <v>3</v>
      </c>
      <c r="J542" s="46" t="s">
        <v>10</v>
      </c>
      <c r="K542" s="46" t="s">
        <v>19</v>
      </c>
      <c r="L542" s="45" t="str" cm="1">
        <f t="array" ref="L542">_xlfn.IFS(H542=Kontrakter!$B$3,Kontrakter!$C$3,H542=Kontrakter!$B$2,Kontrakter!$C$2,H542=Kontrakter!$B$4,Kontrakter!$C$4,H542=Kontrakter!$B$5,Kontrakter!$C$5,H542=Kontrakter!$B$6,Kontrakter!$C$6,H542=Kontrakter!$B$7,Kontrakter!$C$7,H542=Kontrakter!$B$8,Kontrakter!$C$8,H542=Kontrakter!$B$9,Kontrakter!$C$9,H542=Kontrakter!$B$10,Kontrakter!$C$10,H542=Kontrakter!$B$11,Kontrakter!$C$11)</f>
        <v>Omexom Elsikkerhet AS</v>
      </c>
      <c r="M542" s="45" cm="1">
        <f t="array" ref="M542">_xlfn.IFS(L542=Kontrakter!$C$3,Kontrakter!$D$3,L542=Kontrakter!$C$2,Kontrakter!$D$2,L542=Kontrakter!$C$4,Kontrakter!$D$4,L542=Kontrakter!$C$5,Kontrakter!$D$5,L542=Kontrakter!$C$6,Kontrakter!$D$6,L542=Kontrakter!$C$7,Kontrakter!$D$7,L542=Kontrakter!$C$8,Kontrakter!$D$8,L542=Kontrakter!$C$9,Kontrakter!$D$9,L542=Kontrakter!$C$10,Kontrakter!$D$10,L542=Kontrakter!$C$11,Kontrakter!$D$11)</f>
        <v>23128800</v>
      </c>
      <c r="N542" s="47" t="str" cm="1">
        <f t="array" ref="N542">_xlfn.IFS(L542=Kontrakter!$C$3,Kontrakter!$E$3,L542=Kontrakter!$C$2,Kontrakter!$E$2,L542=Kontrakter!$C$4,Kontrakter!$E$4,L542=Kontrakter!$C$5,Kontrakter!$E$5,L542=Kontrakter!$C$6,Kontrakter!$E$6,L542=Kontrakter!$C$7,Kontrakter!$E$7,L542=Kontrakter!$C$8,Kontrakter!$E$8,L542=Kontrakter!$C$9,Kontrakter!$E$9,L542=Kontrakter!$C$10,Kontrakter!$E$10,L542=Kontrakter!$C$11,Kontrakter!$E$11)</f>
        <v>tilsyn@elvia.no</v>
      </c>
    </row>
    <row r="543" spans="1:14" s="42" customFormat="1" x14ac:dyDescent="0.3">
      <c r="A543" s="43">
        <v>1069</v>
      </c>
      <c r="B543" s="42" t="s">
        <v>10</v>
      </c>
      <c r="C543" s="42" t="s">
        <v>572</v>
      </c>
      <c r="D543" s="42" t="s">
        <v>16</v>
      </c>
      <c r="E543" s="42" t="s">
        <v>19</v>
      </c>
      <c r="F543" s="44" t="s">
        <v>1403</v>
      </c>
      <c r="G543" s="42" t="s">
        <v>10</v>
      </c>
      <c r="H543" s="45" t="s">
        <v>1367</v>
      </c>
      <c r="I543" s="46">
        <v>3</v>
      </c>
      <c r="J543" s="46" t="s">
        <v>10</v>
      </c>
      <c r="K543" s="46" t="s">
        <v>19</v>
      </c>
      <c r="L543" s="45" t="str" cm="1">
        <f t="array" ref="L543">_xlfn.IFS(H543=Kontrakter!$B$3,Kontrakter!$C$3,H543=Kontrakter!$B$2,Kontrakter!$C$2,H543=Kontrakter!$B$4,Kontrakter!$C$4,H543=Kontrakter!$B$5,Kontrakter!$C$5,H543=Kontrakter!$B$6,Kontrakter!$C$6,H543=Kontrakter!$B$7,Kontrakter!$C$7,H543=Kontrakter!$B$8,Kontrakter!$C$8,H543=Kontrakter!$B$9,Kontrakter!$C$9,H543=Kontrakter!$B$10,Kontrakter!$C$10,H543=Kontrakter!$B$11,Kontrakter!$C$11)</f>
        <v>Omexom Elsikkerhet AS</v>
      </c>
      <c r="M543" s="45" cm="1">
        <f t="array" ref="M543">_xlfn.IFS(L543=Kontrakter!$C$3,Kontrakter!$D$3,L543=Kontrakter!$C$2,Kontrakter!$D$2,L543=Kontrakter!$C$4,Kontrakter!$D$4,L543=Kontrakter!$C$5,Kontrakter!$D$5,L543=Kontrakter!$C$6,Kontrakter!$D$6,L543=Kontrakter!$C$7,Kontrakter!$D$7,L543=Kontrakter!$C$8,Kontrakter!$D$8,L543=Kontrakter!$C$9,Kontrakter!$D$9,L543=Kontrakter!$C$10,Kontrakter!$D$10,L543=Kontrakter!$C$11,Kontrakter!$D$11)</f>
        <v>23128800</v>
      </c>
      <c r="N543" s="47" t="str" cm="1">
        <f t="array" ref="N543">_xlfn.IFS(L543=Kontrakter!$C$3,Kontrakter!$E$3,L543=Kontrakter!$C$2,Kontrakter!$E$2,L543=Kontrakter!$C$4,Kontrakter!$E$4,L543=Kontrakter!$C$5,Kontrakter!$E$5,L543=Kontrakter!$C$6,Kontrakter!$E$6,L543=Kontrakter!$C$7,Kontrakter!$E$7,L543=Kontrakter!$C$8,Kontrakter!$E$8,L543=Kontrakter!$C$9,Kontrakter!$E$9,L543=Kontrakter!$C$10,Kontrakter!$E$10,L543=Kontrakter!$C$11,Kontrakter!$E$11)</f>
        <v>tilsyn@elvia.no</v>
      </c>
    </row>
    <row r="544" spans="1:14" s="42" customFormat="1" x14ac:dyDescent="0.3">
      <c r="A544" s="43">
        <v>1071</v>
      </c>
      <c r="B544" s="42" t="s">
        <v>10</v>
      </c>
      <c r="C544" s="42" t="s">
        <v>573</v>
      </c>
      <c r="D544" s="42" t="s">
        <v>16</v>
      </c>
      <c r="E544" s="42" t="s">
        <v>19</v>
      </c>
      <c r="F544" s="44" t="s">
        <v>1403</v>
      </c>
      <c r="G544" s="42" t="s">
        <v>10</v>
      </c>
      <c r="H544" s="45" t="s">
        <v>1367</v>
      </c>
      <c r="I544" s="46">
        <v>3</v>
      </c>
      <c r="J544" s="46" t="s">
        <v>10</v>
      </c>
      <c r="K544" s="46" t="s">
        <v>19</v>
      </c>
      <c r="L544" s="45" t="str" cm="1">
        <f t="array" ref="L544">_xlfn.IFS(H544=Kontrakter!$B$3,Kontrakter!$C$3,H544=Kontrakter!$B$2,Kontrakter!$C$2,H544=Kontrakter!$B$4,Kontrakter!$C$4,H544=Kontrakter!$B$5,Kontrakter!$C$5,H544=Kontrakter!$B$6,Kontrakter!$C$6,H544=Kontrakter!$B$7,Kontrakter!$C$7,H544=Kontrakter!$B$8,Kontrakter!$C$8,H544=Kontrakter!$B$9,Kontrakter!$C$9,H544=Kontrakter!$B$10,Kontrakter!$C$10,H544=Kontrakter!$B$11,Kontrakter!$C$11)</f>
        <v>Omexom Elsikkerhet AS</v>
      </c>
      <c r="M544" s="45" cm="1">
        <f t="array" ref="M544">_xlfn.IFS(L544=Kontrakter!$C$3,Kontrakter!$D$3,L544=Kontrakter!$C$2,Kontrakter!$D$2,L544=Kontrakter!$C$4,Kontrakter!$D$4,L544=Kontrakter!$C$5,Kontrakter!$D$5,L544=Kontrakter!$C$6,Kontrakter!$D$6,L544=Kontrakter!$C$7,Kontrakter!$D$7,L544=Kontrakter!$C$8,Kontrakter!$D$8,L544=Kontrakter!$C$9,Kontrakter!$D$9,L544=Kontrakter!$C$10,Kontrakter!$D$10,L544=Kontrakter!$C$11,Kontrakter!$D$11)</f>
        <v>23128800</v>
      </c>
      <c r="N544" s="47" t="str" cm="1">
        <f t="array" ref="N544">_xlfn.IFS(L544=Kontrakter!$C$3,Kontrakter!$E$3,L544=Kontrakter!$C$2,Kontrakter!$E$2,L544=Kontrakter!$C$4,Kontrakter!$E$4,L544=Kontrakter!$C$5,Kontrakter!$E$5,L544=Kontrakter!$C$6,Kontrakter!$E$6,L544=Kontrakter!$C$7,Kontrakter!$E$7,L544=Kontrakter!$C$8,Kontrakter!$E$8,L544=Kontrakter!$C$9,Kontrakter!$E$9,L544=Kontrakter!$C$10,Kontrakter!$E$10,L544=Kontrakter!$C$11,Kontrakter!$E$11)</f>
        <v>tilsyn@elvia.no</v>
      </c>
    </row>
    <row r="545" spans="1:14" s="42" customFormat="1" x14ac:dyDescent="0.3">
      <c r="A545" s="43">
        <v>1081</v>
      </c>
      <c r="B545" s="42" t="s">
        <v>10</v>
      </c>
      <c r="C545" s="42" t="s">
        <v>574</v>
      </c>
      <c r="D545" s="42" t="s">
        <v>16</v>
      </c>
      <c r="E545" s="42" t="s">
        <v>19</v>
      </c>
      <c r="F545" s="44" t="s">
        <v>1403</v>
      </c>
      <c r="G545" s="42" t="s">
        <v>10</v>
      </c>
      <c r="H545" s="45" t="s">
        <v>1367</v>
      </c>
      <c r="I545" s="46">
        <v>3</v>
      </c>
      <c r="J545" s="46" t="s">
        <v>10</v>
      </c>
      <c r="K545" s="46" t="s">
        <v>19</v>
      </c>
      <c r="L545" s="45" t="str" cm="1">
        <f t="array" ref="L545">_xlfn.IFS(H545=Kontrakter!$B$3,Kontrakter!$C$3,H545=Kontrakter!$B$2,Kontrakter!$C$2,H545=Kontrakter!$B$4,Kontrakter!$C$4,H545=Kontrakter!$B$5,Kontrakter!$C$5,H545=Kontrakter!$B$6,Kontrakter!$C$6,H545=Kontrakter!$B$7,Kontrakter!$C$7,H545=Kontrakter!$B$8,Kontrakter!$C$8,H545=Kontrakter!$B$9,Kontrakter!$C$9,H545=Kontrakter!$B$10,Kontrakter!$C$10,H545=Kontrakter!$B$11,Kontrakter!$C$11)</f>
        <v>Omexom Elsikkerhet AS</v>
      </c>
      <c r="M545" s="45" cm="1">
        <f t="array" ref="M545">_xlfn.IFS(L545=Kontrakter!$C$3,Kontrakter!$D$3,L545=Kontrakter!$C$2,Kontrakter!$D$2,L545=Kontrakter!$C$4,Kontrakter!$D$4,L545=Kontrakter!$C$5,Kontrakter!$D$5,L545=Kontrakter!$C$6,Kontrakter!$D$6,L545=Kontrakter!$C$7,Kontrakter!$D$7,L545=Kontrakter!$C$8,Kontrakter!$D$8,L545=Kontrakter!$C$9,Kontrakter!$D$9,L545=Kontrakter!$C$10,Kontrakter!$D$10,L545=Kontrakter!$C$11,Kontrakter!$D$11)</f>
        <v>23128800</v>
      </c>
      <c r="N545" s="47" t="str" cm="1">
        <f t="array" ref="N545">_xlfn.IFS(L545=Kontrakter!$C$3,Kontrakter!$E$3,L545=Kontrakter!$C$2,Kontrakter!$E$2,L545=Kontrakter!$C$4,Kontrakter!$E$4,L545=Kontrakter!$C$5,Kontrakter!$E$5,L545=Kontrakter!$C$6,Kontrakter!$E$6,L545=Kontrakter!$C$7,Kontrakter!$E$7,L545=Kontrakter!$C$8,Kontrakter!$E$8,L545=Kontrakter!$C$9,Kontrakter!$E$9,L545=Kontrakter!$C$10,Kontrakter!$E$10,L545=Kontrakter!$C$11,Kontrakter!$E$11)</f>
        <v>tilsyn@elvia.no</v>
      </c>
    </row>
    <row r="546" spans="1:14" s="42" customFormat="1" x14ac:dyDescent="0.3">
      <c r="A546" s="43">
        <v>1083</v>
      </c>
      <c r="B546" s="42" t="s">
        <v>10</v>
      </c>
      <c r="C546" s="42" t="s">
        <v>575</v>
      </c>
      <c r="D546" s="42" t="s">
        <v>16</v>
      </c>
      <c r="E546" s="42" t="s">
        <v>19</v>
      </c>
      <c r="F546" s="44" t="s">
        <v>1403</v>
      </c>
      <c r="G546" s="42" t="s">
        <v>10</v>
      </c>
      <c r="H546" s="45" t="s">
        <v>1367</v>
      </c>
      <c r="I546" s="46">
        <v>3</v>
      </c>
      <c r="J546" s="46" t="s">
        <v>10</v>
      </c>
      <c r="K546" s="46" t="s">
        <v>19</v>
      </c>
      <c r="L546" s="45" t="str" cm="1">
        <f t="array" ref="L546">_xlfn.IFS(H546=Kontrakter!$B$3,Kontrakter!$C$3,H546=Kontrakter!$B$2,Kontrakter!$C$2,H546=Kontrakter!$B$4,Kontrakter!$C$4,H546=Kontrakter!$B$5,Kontrakter!$C$5,H546=Kontrakter!$B$6,Kontrakter!$C$6,H546=Kontrakter!$B$7,Kontrakter!$C$7,H546=Kontrakter!$B$8,Kontrakter!$C$8,H546=Kontrakter!$B$9,Kontrakter!$C$9,H546=Kontrakter!$B$10,Kontrakter!$C$10,H546=Kontrakter!$B$11,Kontrakter!$C$11)</f>
        <v>Omexom Elsikkerhet AS</v>
      </c>
      <c r="M546" s="45" cm="1">
        <f t="array" ref="M546">_xlfn.IFS(L546=Kontrakter!$C$3,Kontrakter!$D$3,L546=Kontrakter!$C$2,Kontrakter!$D$2,L546=Kontrakter!$C$4,Kontrakter!$D$4,L546=Kontrakter!$C$5,Kontrakter!$D$5,L546=Kontrakter!$C$6,Kontrakter!$D$6,L546=Kontrakter!$C$7,Kontrakter!$D$7,L546=Kontrakter!$C$8,Kontrakter!$D$8,L546=Kontrakter!$C$9,Kontrakter!$D$9,L546=Kontrakter!$C$10,Kontrakter!$D$10,L546=Kontrakter!$C$11,Kontrakter!$D$11)</f>
        <v>23128800</v>
      </c>
      <c r="N546" s="47" t="str" cm="1">
        <f t="array" ref="N546">_xlfn.IFS(L546=Kontrakter!$C$3,Kontrakter!$E$3,L546=Kontrakter!$C$2,Kontrakter!$E$2,L546=Kontrakter!$C$4,Kontrakter!$E$4,L546=Kontrakter!$C$5,Kontrakter!$E$5,L546=Kontrakter!$C$6,Kontrakter!$E$6,L546=Kontrakter!$C$7,Kontrakter!$E$7,L546=Kontrakter!$C$8,Kontrakter!$E$8,L546=Kontrakter!$C$9,Kontrakter!$E$9,L546=Kontrakter!$C$10,Kontrakter!$E$10,L546=Kontrakter!$C$11,Kontrakter!$E$11)</f>
        <v>tilsyn@elvia.no</v>
      </c>
    </row>
    <row r="547" spans="1:14" s="42" customFormat="1" x14ac:dyDescent="0.3">
      <c r="A547" s="43">
        <v>1084</v>
      </c>
      <c r="B547" s="42" t="s">
        <v>10</v>
      </c>
      <c r="C547" s="42" t="s">
        <v>576</v>
      </c>
      <c r="D547" s="42" t="s">
        <v>16</v>
      </c>
      <c r="E547" s="42" t="s">
        <v>31</v>
      </c>
      <c r="F547" s="44" t="s">
        <v>1403</v>
      </c>
      <c r="G547" s="42" t="s">
        <v>10</v>
      </c>
      <c r="H547" s="45" t="s">
        <v>1364</v>
      </c>
      <c r="I547" s="46">
        <v>2</v>
      </c>
      <c r="J547" s="46" t="s">
        <v>10</v>
      </c>
      <c r="K547" s="46" t="s">
        <v>31</v>
      </c>
      <c r="L547" s="45" t="str" cm="1">
        <f t="array" ref="L547">_xlfn.IFS(H547=Kontrakter!$B$3,Kontrakter!$C$3,H547=Kontrakter!$B$2,Kontrakter!$C$2,H547=Kontrakter!$B$4,Kontrakter!$C$4,H547=Kontrakter!$B$5,Kontrakter!$C$5,H547=Kontrakter!$B$6,Kontrakter!$C$6,H547=Kontrakter!$B$7,Kontrakter!$C$7,H547=Kontrakter!$B$8,Kontrakter!$C$8,H547=Kontrakter!$B$9,Kontrakter!$C$9,H547=Kontrakter!$B$10,Kontrakter!$C$10,H547=Kontrakter!$B$11,Kontrakter!$C$11)</f>
        <v>Omexom Elsikkerhet AS</v>
      </c>
      <c r="M547" s="45" cm="1">
        <f t="array" ref="M547">_xlfn.IFS(L547=Kontrakter!$C$3,Kontrakter!$D$3,L547=Kontrakter!$C$2,Kontrakter!$D$2,L547=Kontrakter!$C$4,Kontrakter!$D$4,L547=Kontrakter!$C$5,Kontrakter!$D$5,L547=Kontrakter!$C$6,Kontrakter!$D$6,L547=Kontrakter!$C$7,Kontrakter!$D$7,L547=Kontrakter!$C$8,Kontrakter!$D$8,L547=Kontrakter!$C$9,Kontrakter!$D$9,L547=Kontrakter!$C$10,Kontrakter!$D$10,L547=Kontrakter!$C$11,Kontrakter!$D$11)</f>
        <v>23128800</v>
      </c>
      <c r="N547" s="47" t="str" cm="1">
        <f t="array" ref="N547">_xlfn.IFS(L547=Kontrakter!$C$3,Kontrakter!$E$3,L547=Kontrakter!$C$2,Kontrakter!$E$2,L547=Kontrakter!$C$4,Kontrakter!$E$4,L547=Kontrakter!$C$5,Kontrakter!$E$5,L547=Kontrakter!$C$6,Kontrakter!$E$6,L547=Kontrakter!$C$7,Kontrakter!$E$7,L547=Kontrakter!$C$8,Kontrakter!$E$8,L547=Kontrakter!$C$9,Kontrakter!$E$9,L547=Kontrakter!$C$10,Kontrakter!$E$10,L547=Kontrakter!$C$11,Kontrakter!$E$11)</f>
        <v>tilsyn@elvia.no</v>
      </c>
    </row>
    <row r="548" spans="1:14" s="42" customFormat="1" x14ac:dyDescent="0.3">
      <c r="A548" s="43">
        <v>1086</v>
      </c>
      <c r="B548" s="42" t="s">
        <v>10</v>
      </c>
      <c r="C548" s="42" t="s">
        <v>577</v>
      </c>
      <c r="D548" s="42" t="s">
        <v>16</v>
      </c>
      <c r="E548" s="42" t="s">
        <v>31</v>
      </c>
      <c r="F548" s="44" t="s">
        <v>1403</v>
      </c>
      <c r="G548" s="42" t="s">
        <v>10</v>
      </c>
      <c r="H548" s="45" t="s">
        <v>1364</v>
      </c>
      <c r="I548" s="46">
        <v>2</v>
      </c>
      <c r="J548" s="46" t="s">
        <v>10</v>
      </c>
      <c r="K548" s="46" t="s">
        <v>31</v>
      </c>
      <c r="L548" s="45" t="str" cm="1">
        <f t="array" ref="L548">_xlfn.IFS(H548=Kontrakter!$B$3,Kontrakter!$C$3,H548=Kontrakter!$B$2,Kontrakter!$C$2,H548=Kontrakter!$B$4,Kontrakter!$C$4,H548=Kontrakter!$B$5,Kontrakter!$C$5,H548=Kontrakter!$B$6,Kontrakter!$C$6,H548=Kontrakter!$B$7,Kontrakter!$C$7,H548=Kontrakter!$B$8,Kontrakter!$C$8,H548=Kontrakter!$B$9,Kontrakter!$C$9,H548=Kontrakter!$B$10,Kontrakter!$C$10,H548=Kontrakter!$B$11,Kontrakter!$C$11)</f>
        <v>Omexom Elsikkerhet AS</v>
      </c>
      <c r="M548" s="45" cm="1">
        <f t="array" ref="M548">_xlfn.IFS(L548=Kontrakter!$C$3,Kontrakter!$D$3,L548=Kontrakter!$C$2,Kontrakter!$D$2,L548=Kontrakter!$C$4,Kontrakter!$D$4,L548=Kontrakter!$C$5,Kontrakter!$D$5,L548=Kontrakter!$C$6,Kontrakter!$D$6,L548=Kontrakter!$C$7,Kontrakter!$D$7,L548=Kontrakter!$C$8,Kontrakter!$D$8,L548=Kontrakter!$C$9,Kontrakter!$D$9,L548=Kontrakter!$C$10,Kontrakter!$D$10,L548=Kontrakter!$C$11,Kontrakter!$D$11)</f>
        <v>23128800</v>
      </c>
      <c r="N548" s="47" t="str" cm="1">
        <f t="array" ref="N548">_xlfn.IFS(L548=Kontrakter!$C$3,Kontrakter!$E$3,L548=Kontrakter!$C$2,Kontrakter!$E$2,L548=Kontrakter!$C$4,Kontrakter!$E$4,L548=Kontrakter!$C$5,Kontrakter!$E$5,L548=Kontrakter!$C$6,Kontrakter!$E$6,L548=Kontrakter!$C$7,Kontrakter!$E$7,L548=Kontrakter!$C$8,Kontrakter!$E$8,L548=Kontrakter!$C$9,Kontrakter!$E$9,L548=Kontrakter!$C$10,Kontrakter!$E$10,L548=Kontrakter!$C$11,Kontrakter!$E$11)</f>
        <v>tilsyn@elvia.no</v>
      </c>
    </row>
    <row r="549" spans="1:14" s="42" customFormat="1" x14ac:dyDescent="0.3">
      <c r="A549" s="43">
        <v>1087</v>
      </c>
      <c r="B549" s="42" t="s">
        <v>10</v>
      </c>
      <c r="C549" s="42" t="s">
        <v>578</v>
      </c>
      <c r="D549" s="42" t="s">
        <v>16</v>
      </c>
      <c r="E549" s="42" t="s">
        <v>31</v>
      </c>
      <c r="F549" s="44" t="s">
        <v>1403</v>
      </c>
      <c r="G549" s="42" t="s">
        <v>10</v>
      </c>
      <c r="H549" s="45" t="s">
        <v>1364</v>
      </c>
      <c r="I549" s="46">
        <v>2</v>
      </c>
      <c r="J549" s="46" t="s">
        <v>10</v>
      </c>
      <c r="K549" s="46" t="s">
        <v>31</v>
      </c>
      <c r="L549" s="45" t="str" cm="1">
        <f t="array" ref="L549">_xlfn.IFS(H549=Kontrakter!$B$3,Kontrakter!$C$3,H549=Kontrakter!$B$2,Kontrakter!$C$2,H549=Kontrakter!$B$4,Kontrakter!$C$4,H549=Kontrakter!$B$5,Kontrakter!$C$5,H549=Kontrakter!$B$6,Kontrakter!$C$6,H549=Kontrakter!$B$7,Kontrakter!$C$7,H549=Kontrakter!$B$8,Kontrakter!$C$8,H549=Kontrakter!$B$9,Kontrakter!$C$9,H549=Kontrakter!$B$10,Kontrakter!$C$10,H549=Kontrakter!$B$11,Kontrakter!$C$11)</f>
        <v>Omexom Elsikkerhet AS</v>
      </c>
      <c r="M549" s="45" cm="1">
        <f t="array" ref="M549">_xlfn.IFS(L549=Kontrakter!$C$3,Kontrakter!$D$3,L549=Kontrakter!$C$2,Kontrakter!$D$2,L549=Kontrakter!$C$4,Kontrakter!$D$4,L549=Kontrakter!$C$5,Kontrakter!$D$5,L549=Kontrakter!$C$6,Kontrakter!$D$6,L549=Kontrakter!$C$7,Kontrakter!$D$7,L549=Kontrakter!$C$8,Kontrakter!$D$8,L549=Kontrakter!$C$9,Kontrakter!$D$9,L549=Kontrakter!$C$10,Kontrakter!$D$10,L549=Kontrakter!$C$11,Kontrakter!$D$11)</f>
        <v>23128800</v>
      </c>
      <c r="N549" s="47" t="str" cm="1">
        <f t="array" ref="N549">_xlfn.IFS(L549=Kontrakter!$C$3,Kontrakter!$E$3,L549=Kontrakter!$C$2,Kontrakter!$E$2,L549=Kontrakter!$C$4,Kontrakter!$E$4,L549=Kontrakter!$C$5,Kontrakter!$E$5,L549=Kontrakter!$C$6,Kontrakter!$E$6,L549=Kontrakter!$C$7,Kontrakter!$E$7,L549=Kontrakter!$C$8,Kontrakter!$E$8,L549=Kontrakter!$C$9,Kontrakter!$E$9,L549=Kontrakter!$C$10,Kontrakter!$E$10,L549=Kontrakter!$C$11,Kontrakter!$E$11)</f>
        <v>tilsyn@elvia.no</v>
      </c>
    </row>
    <row r="550" spans="1:14" s="42" customFormat="1" x14ac:dyDescent="0.3">
      <c r="A550" s="43">
        <v>1088</v>
      </c>
      <c r="B550" s="42" t="s">
        <v>10</v>
      </c>
      <c r="C550" s="42" t="s">
        <v>579</v>
      </c>
      <c r="D550" s="42" t="s">
        <v>16</v>
      </c>
      <c r="E550" s="42" t="s">
        <v>31</v>
      </c>
      <c r="F550" s="44" t="s">
        <v>1403</v>
      </c>
      <c r="G550" s="42" t="s">
        <v>10</v>
      </c>
      <c r="H550" s="45" t="s">
        <v>1364</v>
      </c>
      <c r="I550" s="46">
        <v>2</v>
      </c>
      <c r="J550" s="46" t="s">
        <v>10</v>
      </c>
      <c r="K550" s="46" t="s">
        <v>31</v>
      </c>
      <c r="L550" s="45" t="str" cm="1">
        <f t="array" ref="L550">_xlfn.IFS(H550=Kontrakter!$B$3,Kontrakter!$C$3,H550=Kontrakter!$B$2,Kontrakter!$C$2,H550=Kontrakter!$B$4,Kontrakter!$C$4,H550=Kontrakter!$B$5,Kontrakter!$C$5,H550=Kontrakter!$B$6,Kontrakter!$C$6,H550=Kontrakter!$B$7,Kontrakter!$C$7,H550=Kontrakter!$B$8,Kontrakter!$C$8,H550=Kontrakter!$B$9,Kontrakter!$C$9,H550=Kontrakter!$B$10,Kontrakter!$C$10,H550=Kontrakter!$B$11,Kontrakter!$C$11)</f>
        <v>Omexom Elsikkerhet AS</v>
      </c>
      <c r="M550" s="45" cm="1">
        <f t="array" ref="M550">_xlfn.IFS(L550=Kontrakter!$C$3,Kontrakter!$D$3,L550=Kontrakter!$C$2,Kontrakter!$D$2,L550=Kontrakter!$C$4,Kontrakter!$D$4,L550=Kontrakter!$C$5,Kontrakter!$D$5,L550=Kontrakter!$C$6,Kontrakter!$D$6,L550=Kontrakter!$C$7,Kontrakter!$D$7,L550=Kontrakter!$C$8,Kontrakter!$D$8,L550=Kontrakter!$C$9,Kontrakter!$D$9,L550=Kontrakter!$C$10,Kontrakter!$D$10,L550=Kontrakter!$C$11,Kontrakter!$D$11)</f>
        <v>23128800</v>
      </c>
      <c r="N550" s="47" t="str" cm="1">
        <f t="array" ref="N550">_xlfn.IFS(L550=Kontrakter!$C$3,Kontrakter!$E$3,L550=Kontrakter!$C$2,Kontrakter!$E$2,L550=Kontrakter!$C$4,Kontrakter!$E$4,L550=Kontrakter!$C$5,Kontrakter!$E$5,L550=Kontrakter!$C$6,Kontrakter!$E$6,L550=Kontrakter!$C$7,Kontrakter!$E$7,L550=Kontrakter!$C$8,Kontrakter!$E$8,L550=Kontrakter!$C$9,Kontrakter!$E$9,L550=Kontrakter!$C$10,Kontrakter!$E$10,L550=Kontrakter!$C$11,Kontrakter!$E$11)</f>
        <v>tilsyn@elvia.no</v>
      </c>
    </row>
    <row r="551" spans="1:14" s="42" customFormat="1" x14ac:dyDescent="0.3">
      <c r="A551" s="43">
        <v>1089</v>
      </c>
      <c r="B551" s="42" t="s">
        <v>10</v>
      </c>
      <c r="C551" s="42" t="s">
        <v>580</v>
      </c>
      <c r="D551" s="42" t="s">
        <v>16</v>
      </c>
      <c r="E551" s="42" t="s">
        <v>31</v>
      </c>
      <c r="F551" s="44" t="s">
        <v>1403</v>
      </c>
      <c r="G551" s="42" t="s">
        <v>10</v>
      </c>
      <c r="H551" s="45" t="s">
        <v>1364</v>
      </c>
      <c r="I551" s="46">
        <v>2</v>
      </c>
      <c r="J551" s="46" t="s">
        <v>10</v>
      </c>
      <c r="K551" s="46" t="s">
        <v>31</v>
      </c>
      <c r="L551" s="45" t="str" cm="1">
        <f t="array" ref="L551">_xlfn.IFS(H551=Kontrakter!$B$3,Kontrakter!$C$3,H551=Kontrakter!$B$2,Kontrakter!$C$2,H551=Kontrakter!$B$4,Kontrakter!$C$4,H551=Kontrakter!$B$5,Kontrakter!$C$5,H551=Kontrakter!$B$6,Kontrakter!$C$6,H551=Kontrakter!$B$7,Kontrakter!$C$7,H551=Kontrakter!$B$8,Kontrakter!$C$8,H551=Kontrakter!$B$9,Kontrakter!$C$9,H551=Kontrakter!$B$10,Kontrakter!$C$10,H551=Kontrakter!$B$11,Kontrakter!$C$11)</f>
        <v>Omexom Elsikkerhet AS</v>
      </c>
      <c r="M551" s="45" cm="1">
        <f t="array" ref="M551">_xlfn.IFS(L551=Kontrakter!$C$3,Kontrakter!$D$3,L551=Kontrakter!$C$2,Kontrakter!$D$2,L551=Kontrakter!$C$4,Kontrakter!$D$4,L551=Kontrakter!$C$5,Kontrakter!$D$5,L551=Kontrakter!$C$6,Kontrakter!$D$6,L551=Kontrakter!$C$7,Kontrakter!$D$7,L551=Kontrakter!$C$8,Kontrakter!$D$8,L551=Kontrakter!$C$9,Kontrakter!$D$9,L551=Kontrakter!$C$10,Kontrakter!$D$10,L551=Kontrakter!$C$11,Kontrakter!$D$11)</f>
        <v>23128800</v>
      </c>
      <c r="N551" s="47" t="str" cm="1">
        <f t="array" ref="N551">_xlfn.IFS(L551=Kontrakter!$C$3,Kontrakter!$E$3,L551=Kontrakter!$C$2,Kontrakter!$E$2,L551=Kontrakter!$C$4,Kontrakter!$E$4,L551=Kontrakter!$C$5,Kontrakter!$E$5,L551=Kontrakter!$C$6,Kontrakter!$E$6,L551=Kontrakter!$C$7,Kontrakter!$E$7,L551=Kontrakter!$C$8,Kontrakter!$E$8,L551=Kontrakter!$C$9,Kontrakter!$E$9,L551=Kontrakter!$C$10,Kontrakter!$E$10,L551=Kontrakter!$C$11,Kontrakter!$E$11)</f>
        <v>tilsyn@elvia.no</v>
      </c>
    </row>
    <row r="552" spans="1:14" s="42" customFormat="1" x14ac:dyDescent="0.3">
      <c r="A552" s="43">
        <v>1101</v>
      </c>
      <c r="B552" s="42" t="s">
        <v>10</v>
      </c>
      <c r="C552" s="42" t="s">
        <v>581</v>
      </c>
      <c r="D552" s="42" t="s">
        <v>12</v>
      </c>
      <c r="E552" s="42" t="s">
        <v>72</v>
      </c>
      <c r="F552" s="44" t="s">
        <v>1403</v>
      </c>
      <c r="G552" s="42" t="s">
        <v>10</v>
      </c>
      <c r="H552" s="45" t="s">
        <v>1367</v>
      </c>
      <c r="I552" s="46">
        <v>3</v>
      </c>
      <c r="J552" s="46" t="s">
        <v>10</v>
      </c>
      <c r="K552" s="46" t="s">
        <v>72</v>
      </c>
      <c r="L552" s="45" t="str" cm="1">
        <f t="array" ref="L552">_xlfn.IFS(H552=Kontrakter!$B$3,Kontrakter!$C$3,H552=Kontrakter!$B$2,Kontrakter!$C$2,H552=Kontrakter!$B$4,Kontrakter!$C$4,H552=Kontrakter!$B$5,Kontrakter!$C$5,H552=Kontrakter!$B$6,Kontrakter!$C$6,H552=Kontrakter!$B$7,Kontrakter!$C$7,H552=Kontrakter!$B$8,Kontrakter!$C$8,H552=Kontrakter!$B$9,Kontrakter!$C$9,H552=Kontrakter!$B$10,Kontrakter!$C$10,H552=Kontrakter!$B$11,Kontrakter!$C$11)</f>
        <v>Omexom Elsikkerhet AS</v>
      </c>
      <c r="M552" s="45" cm="1">
        <f t="array" ref="M552">_xlfn.IFS(L552=Kontrakter!$C$3,Kontrakter!$D$3,L552=Kontrakter!$C$2,Kontrakter!$D$2,L552=Kontrakter!$C$4,Kontrakter!$D$4,L552=Kontrakter!$C$5,Kontrakter!$D$5,L552=Kontrakter!$C$6,Kontrakter!$D$6,L552=Kontrakter!$C$7,Kontrakter!$D$7,L552=Kontrakter!$C$8,Kontrakter!$D$8,L552=Kontrakter!$C$9,Kontrakter!$D$9,L552=Kontrakter!$C$10,Kontrakter!$D$10,L552=Kontrakter!$C$11,Kontrakter!$D$11)</f>
        <v>23128800</v>
      </c>
      <c r="N552" s="47" t="str" cm="1">
        <f t="array" ref="N552">_xlfn.IFS(L552=Kontrakter!$C$3,Kontrakter!$E$3,L552=Kontrakter!$C$2,Kontrakter!$E$2,L552=Kontrakter!$C$4,Kontrakter!$E$4,L552=Kontrakter!$C$5,Kontrakter!$E$5,L552=Kontrakter!$C$6,Kontrakter!$E$6,L552=Kontrakter!$C$7,Kontrakter!$E$7,L552=Kontrakter!$C$8,Kontrakter!$E$8,L552=Kontrakter!$C$9,Kontrakter!$E$9,L552=Kontrakter!$C$10,Kontrakter!$E$10,L552=Kontrakter!$C$11,Kontrakter!$E$11)</f>
        <v>tilsyn@elvia.no</v>
      </c>
    </row>
    <row r="553" spans="1:14" s="42" customFormat="1" x14ac:dyDescent="0.3">
      <c r="A553" s="43">
        <v>1102</v>
      </c>
      <c r="B553" s="42" t="s">
        <v>10</v>
      </c>
      <c r="C553" s="42" t="s">
        <v>582</v>
      </c>
      <c r="D553" s="42" t="s">
        <v>12</v>
      </c>
      <c r="E553" s="42" t="s">
        <v>10</v>
      </c>
      <c r="F553" s="44" t="s">
        <v>1403</v>
      </c>
      <c r="G553" s="42" t="s">
        <v>10</v>
      </c>
      <c r="H553" s="45" t="s">
        <v>1367</v>
      </c>
      <c r="I553" s="46">
        <v>3</v>
      </c>
      <c r="J553" s="46" t="s">
        <v>10</v>
      </c>
      <c r="K553" s="46" t="s">
        <v>10</v>
      </c>
      <c r="L553" s="45" t="str" cm="1">
        <f t="array" ref="L553">_xlfn.IFS(H553=Kontrakter!$B$3,Kontrakter!$C$3,H553=Kontrakter!$B$2,Kontrakter!$C$2,H553=Kontrakter!$B$4,Kontrakter!$C$4,H553=Kontrakter!$B$5,Kontrakter!$C$5,H553=Kontrakter!$B$6,Kontrakter!$C$6,H553=Kontrakter!$B$7,Kontrakter!$C$7,H553=Kontrakter!$B$8,Kontrakter!$C$8,H553=Kontrakter!$B$9,Kontrakter!$C$9,H553=Kontrakter!$B$10,Kontrakter!$C$10,H553=Kontrakter!$B$11,Kontrakter!$C$11)</f>
        <v>Omexom Elsikkerhet AS</v>
      </c>
      <c r="M553" s="45" cm="1">
        <f t="array" ref="M553">_xlfn.IFS(L553=Kontrakter!$C$3,Kontrakter!$D$3,L553=Kontrakter!$C$2,Kontrakter!$D$2,L553=Kontrakter!$C$4,Kontrakter!$D$4,L553=Kontrakter!$C$5,Kontrakter!$D$5,L553=Kontrakter!$C$6,Kontrakter!$D$6,L553=Kontrakter!$C$7,Kontrakter!$D$7,L553=Kontrakter!$C$8,Kontrakter!$D$8,L553=Kontrakter!$C$9,Kontrakter!$D$9,L553=Kontrakter!$C$10,Kontrakter!$D$10,L553=Kontrakter!$C$11,Kontrakter!$D$11)</f>
        <v>23128800</v>
      </c>
      <c r="N553" s="47" t="str" cm="1">
        <f t="array" ref="N553">_xlfn.IFS(L553=Kontrakter!$C$3,Kontrakter!$E$3,L553=Kontrakter!$C$2,Kontrakter!$E$2,L553=Kontrakter!$C$4,Kontrakter!$E$4,L553=Kontrakter!$C$5,Kontrakter!$E$5,L553=Kontrakter!$C$6,Kontrakter!$E$6,L553=Kontrakter!$C$7,Kontrakter!$E$7,L553=Kontrakter!$C$8,Kontrakter!$E$8,L553=Kontrakter!$C$9,Kontrakter!$E$9,L553=Kontrakter!$C$10,Kontrakter!$E$10,L553=Kontrakter!$C$11,Kontrakter!$E$11)</f>
        <v>tilsyn@elvia.no</v>
      </c>
    </row>
    <row r="554" spans="1:14" s="42" customFormat="1" x14ac:dyDescent="0.3">
      <c r="A554" s="43">
        <v>1109</v>
      </c>
      <c r="B554" s="42" t="s">
        <v>10</v>
      </c>
      <c r="C554" s="42" t="s">
        <v>583</v>
      </c>
      <c r="D554" s="42" t="s">
        <v>12</v>
      </c>
      <c r="E554" s="42" t="s">
        <v>19</v>
      </c>
      <c r="F554" s="44" t="s">
        <v>1403</v>
      </c>
      <c r="G554" s="42" t="s">
        <v>10</v>
      </c>
      <c r="H554" s="45" t="s">
        <v>1367</v>
      </c>
      <c r="I554" s="46">
        <v>3</v>
      </c>
      <c r="J554" s="46" t="s">
        <v>10</v>
      </c>
      <c r="K554" s="46" t="s">
        <v>19</v>
      </c>
      <c r="L554" s="45" t="str" cm="1">
        <f t="array" ref="L554">_xlfn.IFS(H554=Kontrakter!$B$3,Kontrakter!$C$3,H554=Kontrakter!$B$2,Kontrakter!$C$2,H554=Kontrakter!$B$4,Kontrakter!$C$4,H554=Kontrakter!$B$5,Kontrakter!$C$5,H554=Kontrakter!$B$6,Kontrakter!$C$6,H554=Kontrakter!$B$7,Kontrakter!$C$7,H554=Kontrakter!$B$8,Kontrakter!$C$8,H554=Kontrakter!$B$9,Kontrakter!$C$9,H554=Kontrakter!$B$10,Kontrakter!$C$10,H554=Kontrakter!$B$11,Kontrakter!$C$11)</f>
        <v>Omexom Elsikkerhet AS</v>
      </c>
      <c r="M554" s="45" cm="1">
        <f t="array" ref="M554">_xlfn.IFS(L554=Kontrakter!$C$3,Kontrakter!$D$3,L554=Kontrakter!$C$2,Kontrakter!$D$2,L554=Kontrakter!$C$4,Kontrakter!$D$4,L554=Kontrakter!$C$5,Kontrakter!$D$5,L554=Kontrakter!$C$6,Kontrakter!$D$6,L554=Kontrakter!$C$7,Kontrakter!$D$7,L554=Kontrakter!$C$8,Kontrakter!$D$8,L554=Kontrakter!$C$9,Kontrakter!$D$9,L554=Kontrakter!$C$10,Kontrakter!$D$10,L554=Kontrakter!$C$11,Kontrakter!$D$11)</f>
        <v>23128800</v>
      </c>
      <c r="N554" s="47" t="str" cm="1">
        <f t="array" ref="N554">_xlfn.IFS(L554=Kontrakter!$C$3,Kontrakter!$E$3,L554=Kontrakter!$C$2,Kontrakter!$E$2,L554=Kontrakter!$C$4,Kontrakter!$E$4,L554=Kontrakter!$C$5,Kontrakter!$E$5,L554=Kontrakter!$C$6,Kontrakter!$E$6,L554=Kontrakter!$C$7,Kontrakter!$E$7,L554=Kontrakter!$C$8,Kontrakter!$E$8,L554=Kontrakter!$C$9,Kontrakter!$E$9,L554=Kontrakter!$C$10,Kontrakter!$E$10,L554=Kontrakter!$C$11,Kontrakter!$E$11)</f>
        <v>tilsyn@elvia.no</v>
      </c>
    </row>
    <row r="555" spans="1:14" s="42" customFormat="1" x14ac:dyDescent="0.3">
      <c r="A555" s="43">
        <v>1112</v>
      </c>
      <c r="B555" s="42" t="s">
        <v>10</v>
      </c>
      <c r="C555" s="42" t="s">
        <v>584</v>
      </c>
      <c r="D555" s="42" t="s">
        <v>12</v>
      </c>
      <c r="E555" s="42" t="s">
        <v>19</v>
      </c>
      <c r="F555" s="44" t="s">
        <v>1403</v>
      </c>
      <c r="G555" s="42" t="s">
        <v>10</v>
      </c>
      <c r="H555" s="45" t="s">
        <v>1367</v>
      </c>
      <c r="I555" s="46">
        <v>3</v>
      </c>
      <c r="J555" s="46" t="s">
        <v>10</v>
      </c>
      <c r="K555" s="46" t="s">
        <v>19</v>
      </c>
      <c r="L555" s="45" t="str" cm="1">
        <f t="array" ref="L555">_xlfn.IFS(H555=Kontrakter!$B$3,Kontrakter!$C$3,H555=Kontrakter!$B$2,Kontrakter!$C$2,H555=Kontrakter!$B$4,Kontrakter!$C$4,H555=Kontrakter!$B$5,Kontrakter!$C$5,H555=Kontrakter!$B$6,Kontrakter!$C$6,H555=Kontrakter!$B$7,Kontrakter!$C$7,H555=Kontrakter!$B$8,Kontrakter!$C$8,H555=Kontrakter!$B$9,Kontrakter!$C$9,H555=Kontrakter!$B$10,Kontrakter!$C$10,H555=Kontrakter!$B$11,Kontrakter!$C$11)</f>
        <v>Omexom Elsikkerhet AS</v>
      </c>
      <c r="M555" s="45" cm="1">
        <f t="array" ref="M555">_xlfn.IFS(L555=Kontrakter!$C$3,Kontrakter!$D$3,L555=Kontrakter!$C$2,Kontrakter!$D$2,L555=Kontrakter!$C$4,Kontrakter!$D$4,L555=Kontrakter!$C$5,Kontrakter!$D$5,L555=Kontrakter!$C$6,Kontrakter!$D$6,L555=Kontrakter!$C$7,Kontrakter!$D$7,L555=Kontrakter!$C$8,Kontrakter!$D$8,L555=Kontrakter!$C$9,Kontrakter!$D$9,L555=Kontrakter!$C$10,Kontrakter!$D$10,L555=Kontrakter!$C$11,Kontrakter!$D$11)</f>
        <v>23128800</v>
      </c>
      <c r="N555" s="47" t="str" cm="1">
        <f t="array" ref="N555">_xlfn.IFS(L555=Kontrakter!$C$3,Kontrakter!$E$3,L555=Kontrakter!$C$2,Kontrakter!$E$2,L555=Kontrakter!$C$4,Kontrakter!$E$4,L555=Kontrakter!$C$5,Kontrakter!$E$5,L555=Kontrakter!$C$6,Kontrakter!$E$6,L555=Kontrakter!$C$7,Kontrakter!$E$7,L555=Kontrakter!$C$8,Kontrakter!$E$8,L555=Kontrakter!$C$9,Kontrakter!$E$9,L555=Kontrakter!$C$10,Kontrakter!$E$10,L555=Kontrakter!$C$11,Kontrakter!$E$11)</f>
        <v>tilsyn@elvia.no</v>
      </c>
    </row>
    <row r="556" spans="1:14" s="42" customFormat="1" x14ac:dyDescent="0.3">
      <c r="A556" s="43">
        <v>1150</v>
      </c>
      <c r="B556" s="42" t="s">
        <v>10</v>
      </c>
      <c r="C556" s="42" t="s">
        <v>585</v>
      </c>
      <c r="D556" s="42" t="s">
        <v>16</v>
      </c>
      <c r="E556" s="42" t="s">
        <v>72</v>
      </c>
      <c r="F556" s="44" t="s">
        <v>1403</v>
      </c>
      <c r="G556" s="42" t="s">
        <v>10</v>
      </c>
      <c r="H556" s="45" t="s">
        <v>1367</v>
      </c>
      <c r="I556" s="46">
        <v>3</v>
      </c>
      <c r="J556" s="46" t="s">
        <v>10</v>
      </c>
      <c r="K556" s="46" t="s">
        <v>72</v>
      </c>
      <c r="L556" s="45" t="str" cm="1">
        <f t="array" ref="L556">_xlfn.IFS(H556=Kontrakter!$B$3,Kontrakter!$C$3,H556=Kontrakter!$B$2,Kontrakter!$C$2,H556=Kontrakter!$B$4,Kontrakter!$C$4,H556=Kontrakter!$B$5,Kontrakter!$C$5,H556=Kontrakter!$B$6,Kontrakter!$C$6,H556=Kontrakter!$B$7,Kontrakter!$C$7,H556=Kontrakter!$B$8,Kontrakter!$C$8,H556=Kontrakter!$B$9,Kontrakter!$C$9,H556=Kontrakter!$B$10,Kontrakter!$C$10,H556=Kontrakter!$B$11,Kontrakter!$C$11)</f>
        <v>Omexom Elsikkerhet AS</v>
      </c>
      <c r="M556" s="45" cm="1">
        <f t="array" ref="M556">_xlfn.IFS(L556=Kontrakter!$C$3,Kontrakter!$D$3,L556=Kontrakter!$C$2,Kontrakter!$D$2,L556=Kontrakter!$C$4,Kontrakter!$D$4,L556=Kontrakter!$C$5,Kontrakter!$D$5,L556=Kontrakter!$C$6,Kontrakter!$D$6,L556=Kontrakter!$C$7,Kontrakter!$D$7,L556=Kontrakter!$C$8,Kontrakter!$D$8,L556=Kontrakter!$C$9,Kontrakter!$D$9,L556=Kontrakter!$C$10,Kontrakter!$D$10,L556=Kontrakter!$C$11,Kontrakter!$D$11)</f>
        <v>23128800</v>
      </c>
      <c r="N556" s="47" t="str" cm="1">
        <f t="array" ref="N556">_xlfn.IFS(L556=Kontrakter!$C$3,Kontrakter!$E$3,L556=Kontrakter!$C$2,Kontrakter!$E$2,L556=Kontrakter!$C$4,Kontrakter!$E$4,L556=Kontrakter!$C$5,Kontrakter!$E$5,L556=Kontrakter!$C$6,Kontrakter!$E$6,L556=Kontrakter!$C$7,Kontrakter!$E$7,L556=Kontrakter!$C$8,Kontrakter!$E$8,L556=Kontrakter!$C$9,Kontrakter!$E$9,L556=Kontrakter!$C$10,Kontrakter!$E$10,L556=Kontrakter!$C$11,Kontrakter!$E$11)</f>
        <v>tilsyn@elvia.no</v>
      </c>
    </row>
    <row r="557" spans="1:14" s="42" customFormat="1" x14ac:dyDescent="0.3">
      <c r="A557" s="43">
        <v>1151</v>
      </c>
      <c r="B557" s="42" t="s">
        <v>10</v>
      </c>
      <c r="C557" s="42" t="s">
        <v>586</v>
      </c>
      <c r="D557" s="42" t="s">
        <v>16</v>
      </c>
      <c r="E557" s="42" t="s">
        <v>72</v>
      </c>
      <c r="F557" s="44" t="s">
        <v>1403</v>
      </c>
      <c r="G557" s="42" t="s">
        <v>10</v>
      </c>
      <c r="H557" s="45" t="s">
        <v>1367</v>
      </c>
      <c r="I557" s="46">
        <v>3</v>
      </c>
      <c r="J557" s="46" t="s">
        <v>10</v>
      </c>
      <c r="K557" s="46" t="s">
        <v>72</v>
      </c>
      <c r="L557" s="45" t="str" cm="1">
        <f t="array" ref="L557">_xlfn.IFS(H557=Kontrakter!$B$3,Kontrakter!$C$3,H557=Kontrakter!$B$2,Kontrakter!$C$2,H557=Kontrakter!$B$4,Kontrakter!$C$4,H557=Kontrakter!$B$5,Kontrakter!$C$5,H557=Kontrakter!$B$6,Kontrakter!$C$6,H557=Kontrakter!$B$7,Kontrakter!$C$7,H557=Kontrakter!$B$8,Kontrakter!$C$8,H557=Kontrakter!$B$9,Kontrakter!$C$9,H557=Kontrakter!$B$10,Kontrakter!$C$10,H557=Kontrakter!$B$11,Kontrakter!$C$11)</f>
        <v>Omexom Elsikkerhet AS</v>
      </c>
      <c r="M557" s="45" cm="1">
        <f t="array" ref="M557">_xlfn.IFS(L557=Kontrakter!$C$3,Kontrakter!$D$3,L557=Kontrakter!$C$2,Kontrakter!$D$2,L557=Kontrakter!$C$4,Kontrakter!$D$4,L557=Kontrakter!$C$5,Kontrakter!$D$5,L557=Kontrakter!$C$6,Kontrakter!$D$6,L557=Kontrakter!$C$7,Kontrakter!$D$7,L557=Kontrakter!$C$8,Kontrakter!$D$8,L557=Kontrakter!$C$9,Kontrakter!$D$9,L557=Kontrakter!$C$10,Kontrakter!$D$10,L557=Kontrakter!$C$11,Kontrakter!$D$11)</f>
        <v>23128800</v>
      </c>
      <c r="N557" s="47" t="str" cm="1">
        <f t="array" ref="N557">_xlfn.IFS(L557=Kontrakter!$C$3,Kontrakter!$E$3,L557=Kontrakter!$C$2,Kontrakter!$E$2,L557=Kontrakter!$C$4,Kontrakter!$E$4,L557=Kontrakter!$C$5,Kontrakter!$E$5,L557=Kontrakter!$C$6,Kontrakter!$E$6,L557=Kontrakter!$C$7,Kontrakter!$E$7,L557=Kontrakter!$C$8,Kontrakter!$E$8,L557=Kontrakter!$C$9,Kontrakter!$E$9,L557=Kontrakter!$C$10,Kontrakter!$E$10,L557=Kontrakter!$C$11,Kontrakter!$E$11)</f>
        <v>tilsyn@elvia.no</v>
      </c>
    </row>
    <row r="558" spans="1:14" s="42" customFormat="1" x14ac:dyDescent="0.3">
      <c r="A558" s="43">
        <v>1152</v>
      </c>
      <c r="B558" s="42" t="s">
        <v>10</v>
      </c>
      <c r="C558" s="42" t="s">
        <v>587</v>
      </c>
      <c r="D558" s="42" t="s">
        <v>16</v>
      </c>
      <c r="E558" s="42" t="s">
        <v>72</v>
      </c>
      <c r="F558" s="44" t="s">
        <v>1403</v>
      </c>
      <c r="G558" s="42" t="s">
        <v>10</v>
      </c>
      <c r="H558" s="45" t="s">
        <v>1367</v>
      </c>
      <c r="I558" s="46">
        <v>3</v>
      </c>
      <c r="J558" s="46" t="s">
        <v>10</v>
      </c>
      <c r="K558" s="46" t="s">
        <v>72</v>
      </c>
      <c r="L558" s="45" t="str" cm="1">
        <f t="array" ref="L558">_xlfn.IFS(H558=Kontrakter!$B$3,Kontrakter!$C$3,H558=Kontrakter!$B$2,Kontrakter!$C$2,H558=Kontrakter!$B$4,Kontrakter!$C$4,H558=Kontrakter!$B$5,Kontrakter!$C$5,H558=Kontrakter!$B$6,Kontrakter!$C$6,H558=Kontrakter!$B$7,Kontrakter!$C$7,H558=Kontrakter!$B$8,Kontrakter!$C$8,H558=Kontrakter!$B$9,Kontrakter!$C$9,H558=Kontrakter!$B$10,Kontrakter!$C$10,H558=Kontrakter!$B$11,Kontrakter!$C$11)</f>
        <v>Omexom Elsikkerhet AS</v>
      </c>
      <c r="M558" s="45" cm="1">
        <f t="array" ref="M558">_xlfn.IFS(L558=Kontrakter!$C$3,Kontrakter!$D$3,L558=Kontrakter!$C$2,Kontrakter!$D$2,L558=Kontrakter!$C$4,Kontrakter!$D$4,L558=Kontrakter!$C$5,Kontrakter!$D$5,L558=Kontrakter!$C$6,Kontrakter!$D$6,L558=Kontrakter!$C$7,Kontrakter!$D$7,L558=Kontrakter!$C$8,Kontrakter!$D$8,L558=Kontrakter!$C$9,Kontrakter!$D$9,L558=Kontrakter!$C$10,Kontrakter!$D$10,L558=Kontrakter!$C$11,Kontrakter!$D$11)</f>
        <v>23128800</v>
      </c>
      <c r="N558" s="47" t="str" cm="1">
        <f t="array" ref="N558">_xlfn.IFS(L558=Kontrakter!$C$3,Kontrakter!$E$3,L558=Kontrakter!$C$2,Kontrakter!$E$2,L558=Kontrakter!$C$4,Kontrakter!$E$4,L558=Kontrakter!$C$5,Kontrakter!$E$5,L558=Kontrakter!$C$6,Kontrakter!$E$6,L558=Kontrakter!$C$7,Kontrakter!$E$7,L558=Kontrakter!$C$8,Kontrakter!$E$8,L558=Kontrakter!$C$9,Kontrakter!$E$9,L558=Kontrakter!$C$10,Kontrakter!$E$10,L558=Kontrakter!$C$11,Kontrakter!$E$11)</f>
        <v>tilsyn@elvia.no</v>
      </c>
    </row>
    <row r="559" spans="1:14" s="42" customFormat="1" x14ac:dyDescent="0.3">
      <c r="A559" s="43">
        <v>1153</v>
      </c>
      <c r="B559" s="42" t="s">
        <v>10</v>
      </c>
      <c r="C559" s="42" t="s">
        <v>588</v>
      </c>
      <c r="D559" s="42" t="s">
        <v>16</v>
      </c>
      <c r="E559" s="42" t="s">
        <v>72</v>
      </c>
      <c r="F559" s="44" t="s">
        <v>1403</v>
      </c>
      <c r="G559" s="42" t="s">
        <v>10</v>
      </c>
      <c r="H559" s="45" t="s">
        <v>1367</v>
      </c>
      <c r="I559" s="46">
        <v>3</v>
      </c>
      <c r="J559" s="46" t="s">
        <v>10</v>
      </c>
      <c r="K559" s="46" t="s">
        <v>72</v>
      </c>
      <c r="L559" s="45" t="str" cm="1">
        <f t="array" ref="L559">_xlfn.IFS(H559=Kontrakter!$B$3,Kontrakter!$C$3,H559=Kontrakter!$B$2,Kontrakter!$C$2,H559=Kontrakter!$B$4,Kontrakter!$C$4,H559=Kontrakter!$B$5,Kontrakter!$C$5,H559=Kontrakter!$B$6,Kontrakter!$C$6,H559=Kontrakter!$B$7,Kontrakter!$C$7,H559=Kontrakter!$B$8,Kontrakter!$C$8,H559=Kontrakter!$B$9,Kontrakter!$C$9,H559=Kontrakter!$B$10,Kontrakter!$C$10,H559=Kontrakter!$B$11,Kontrakter!$C$11)</f>
        <v>Omexom Elsikkerhet AS</v>
      </c>
      <c r="M559" s="45" cm="1">
        <f t="array" ref="M559">_xlfn.IFS(L559=Kontrakter!$C$3,Kontrakter!$D$3,L559=Kontrakter!$C$2,Kontrakter!$D$2,L559=Kontrakter!$C$4,Kontrakter!$D$4,L559=Kontrakter!$C$5,Kontrakter!$D$5,L559=Kontrakter!$C$6,Kontrakter!$D$6,L559=Kontrakter!$C$7,Kontrakter!$D$7,L559=Kontrakter!$C$8,Kontrakter!$D$8,L559=Kontrakter!$C$9,Kontrakter!$D$9,L559=Kontrakter!$C$10,Kontrakter!$D$10,L559=Kontrakter!$C$11,Kontrakter!$D$11)</f>
        <v>23128800</v>
      </c>
      <c r="N559" s="47" t="str" cm="1">
        <f t="array" ref="N559">_xlfn.IFS(L559=Kontrakter!$C$3,Kontrakter!$E$3,L559=Kontrakter!$C$2,Kontrakter!$E$2,L559=Kontrakter!$C$4,Kontrakter!$E$4,L559=Kontrakter!$C$5,Kontrakter!$E$5,L559=Kontrakter!$C$6,Kontrakter!$E$6,L559=Kontrakter!$C$7,Kontrakter!$E$7,L559=Kontrakter!$C$8,Kontrakter!$E$8,L559=Kontrakter!$C$9,Kontrakter!$E$9,L559=Kontrakter!$C$10,Kontrakter!$E$10,L559=Kontrakter!$C$11,Kontrakter!$E$11)</f>
        <v>tilsyn@elvia.no</v>
      </c>
    </row>
    <row r="560" spans="1:14" s="42" customFormat="1" x14ac:dyDescent="0.3">
      <c r="A560" s="43">
        <v>1154</v>
      </c>
      <c r="B560" s="42" t="s">
        <v>10</v>
      </c>
      <c r="C560" s="42" t="s">
        <v>589</v>
      </c>
      <c r="D560" s="42" t="s">
        <v>16</v>
      </c>
      <c r="E560" s="42" t="s">
        <v>72</v>
      </c>
      <c r="F560" s="44" t="s">
        <v>1403</v>
      </c>
      <c r="G560" s="42" t="s">
        <v>10</v>
      </c>
      <c r="H560" s="45" t="s">
        <v>1367</v>
      </c>
      <c r="I560" s="46">
        <v>3</v>
      </c>
      <c r="J560" s="46" t="s">
        <v>10</v>
      </c>
      <c r="K560" s="46" t="s">
        <v>72</v>
      </c>
      <c r="L560" s="45" t="str" cm="1">
        <f t="array" ref="L560">_xlfn.IFS(H560=Kontrakter!$B$3,Kontrakter!$C$3,H560=Kontrakter!$B$2,Kontrakter!$C$2,H560=Kontrakter!$B$4,Kontrakter!$C$4,H560=Kontrakter!$B$5,Kontrakter!$C$5,H560=Kontrakter!$B$6,Kontrakter!$C$6,H560=Kontrakter!$B$7,Kontrakter!$C$7,H560=Kontrakter!$B$8,Kontrakter!$C$8,H560=Kontrakter!$B$9,Kontrakter!$C$9,H560=Kontrakter!$B$10,Kontrakter!$C$10,H560=Kontrakter!$B$11,Kontrakter!$C$11)</f>
        <v>Omexom Elsikkerhet AS</v>
      </c>
      <c r="M560" s="45" cm="1">
        <f t="array" ref="M560">_xlfn.IFS(L560=Kontrakter!$C$3,Kontrakter!$D$3,L560=Kontrakter!$C$2,Kontrakter!$D$2,L560=Kontrakter!$C$4,Kontrakter!$D$4,L560=Kontrakter!$C$5,Kontrakter!$D$5,L560=Kontrakter!$C$6,Kontrakter!$D$6,L560=Kontrakter!$C$7,Kontrakter!$D$7,L560=Kontrakter!$C$8,Kontrakter!$D$8,L560=Kontrakter!$C$9,Kontrakter!$D$9,L560=Kontrakter!$C$10,Kontrakter!$D$10,L560=Kontrakter!$C$11,Kontrakter!$D$11)</f>
        <v>23128800</v>
      </c>
      <c r="N560" s="47" t="str" cm="1">
        <f t="array" ref="N560">_xlfn.IFS(L560=Kontrakter!$C$3,Kontrakter!$E$3,L560=Kontrakter!$C$2,Kontrakter!$E$2,L560=Kontrakter!$C$4,Kontrakter!$E$4,L560=Kontrakter!$C$5,Kontrakter!$E$5,L560=Kontrakter!$C$6,Kontrakter!$E$6,L560=Kontrakter!$C$7,Kontrakter!$E$7,L560=Kontrakter!$C$8,Kontrakter!$E$8,L560=Kontrakter!$C$9,Kontrakter!$E$9,L560=Kontrakter!$C$10,Kontrakter!$E$10,L560=Kontrakter!$C$11,Kontrakter!$E$11)</f>
        <v>tilsyn@elvia.no</v>
      </c>
    </row>
    <row r="561" spans="1:14" s="42" customFormat="1" x14ac:dyDescent="0.3">
      <c r="A561" s="43">
        <v>1155</v>
      </c>
      <c r="B561" s="42" t="s">
        <v>10</v>
      </c>
      <c r="C561" s="42" t="s">
        <v>590</v>
      </c>
      <c r="D561" s="42" t="s">
        <v>16</v>
      </c>
      <c r="E561" s="42" t="s">
        <v>72</v>
      </c>
      <c r="F561" s="44" t="s">
        <v>1403</v>
      </c>
      <c r="G561" s="42" t="s">
        <v>10</v>
      </c>
      <c r="H561" s="45" t="s">
        <v>1367</v>
      </c>
      <c r="I561" s="46">
        <v>3</v>
      </c>
      <c r="J561" s="46" t="s">
        <v>10</v>
      </c>
      <c r="K561" s="46" t="s">
        <v>72</v>
      </c>
      <c r="L561" s="45" t="str" cm="1">
        <f t="array" ref="L561">_xlfn.IFS(H561=Kontrakter!$B$3,Kontrakter!$C$3,H561=Kontrakter!$B$2,Kontrakter!$C$2,H561=Kontrakter!$B$4,Kontrakter!$C$4,H561=Kontrakter!$B$5,Kontrakter!$C$5,H561=Kontrakter!$B$6,Kontrakter!$C$6,H561=Kontrakter!$B$7,Kontrakter!$C$7,H561=Kontrakter!$B$8,Kontrakter!$C$8,H561=Kontrakter!$B$9,Kontrakter!$C$9,H561=Kontrakter!$B$10,Kontrakter!$C$10,H561=Kontrakter!$B$11,Kontrakter!$C$11)</f>
        <v>Omexom Elsikkerhet AS</v>
      </c>
      <c r="M561" s="45" cm="1">
        <f t="array" ref="M561">_xlfn.IFS(L561=Kontrakter!$C$3,Kontrakter!$D$3,L561=Kontrakter!$C$2,Kontrakter!$D$2,L561=Kontrakter!$C$4,Kontrakter!$D$4,L561=Kontrakter!$C$5,Kontrakter!$D$5,L561=Kontrakter!$C$6,Kontrakter!$D$6,L561=Kontrakter!$C$7,Kontrakter!$D$7,L561=Kontrakter!$C$8,Kontrakter!$D$8,L561=Kontrakter!$C$9,Kontrakter!$D$9,L561=Kontrakter!$C$10,Kontrakter!$D$10,L561=Kontrakter!$C$11,Kontrakter!$D$11)</f>
        <v>23128800</v>
      </c>
      <c r="N561" s="47" t="str" cm="1">
        <f t="array" ref="N561">_xlfn.IFS(L561=Kontrakter!$C$3,Kontrakter!$E$3,L561=Kontrakter!$C$2,Kontrakter!$E$2,L561=Kontrakter!$C$4,Kontrakter!$E$4,L561=Kontrakter!$C$5,Kontrakter!$E$5,L561=Kontrakter!$C$6,Kontrakter!$E$6,L561=Kontrakter!$C$7,Kontrakter!$E$7,L561=Kontrakter!$C$8,Kontrakter!$E$8,L561=Kontrakter!$C$9,Kontrakter!$E$9,L561=Kontrakter!$C$10,Kontrakter!$E$10,L561=Kontrakter!$C$11,Kontrakter!$E$11)</f>
        <v>tilsyn@elvia.no</v>
      </c>
    </row>
    <row r="562" spans="1:14" s="42" customFormat="1" x14ac:dyDescent="0.3">
      <c r="A562" s="43">
        <v>1156</v>
      </c>
      <c r="B562" s="42" t="s">
        <v>10</v>
      </c>
      <c r="C562" s="42" t="s">
        <v>591</v>
      </c>
      <c r="D562" s="42" t="s">
        <v>16</v>
      </c>
      <c r="E562" s="42" t="s">
        <v>72</v>
      </c>
      <c r="F562" s="44" t="s">
        <v>1403</v>
      </c>
      <c r="G562" s="42" t="s">
        <v>10</v>
      </c>
      <c r="H562" s="45" t="s">
        <v>1367</v>
      </c>
      <c r="I562" s="46">
        <v>3</v>
      </c>
      <c r="J562" s="46" t="s">
        <v>10</v>
      </c>
      <c r="K562" s="46" t="s">
        <v>72</v>
      </c>
      <c r="L562" s="45" t="str" cm="1">
        <f t="array" ref="L562">_xlfn.IFS(H562=Kontrakter!$B$3,Kontrakter!$C$3,H562=Kontrakter!$B$2,Kontrakter!$C$2,H562=Kontrakter!$B$4,Kontrakter!$C$4,H562=Kontrakter!$B$5,Kontrakter!$C$5,H562=Kontrakter!$B$6,Kontrakter!$C$6,H562=Kontrakter!$B$7,Kontrakter!$C$7,H562=Kontrakter!$B$8,Kontrakter!$C$8,H562=Kontrakter!$B$9,Kontrakter!$C$9,H562=Kontrakter!$B$10,Kontrakter!$C$10,H562=Kontrakter!$B$11,Kontrakter!$C$11)</f>
        <v>Omexom Elsikkerhet AS</v>
      </c>
      <c r="M562" s="45" cm="1">
        <f t="array" ref="M562">_xlfn.IFS(L562=Kontrakter!$C$3,Kontrakter!$D$3,L562=Kontrakter!$C$2,Kontrakter!$D$2,L562=Kontrakter!$C$4,Kontrakter!$D$4,L562=Kontrakter!$C$5,Kontrakter!$D$5,L562=Kontrakter!$C$6,Kontrakter!$D$6,L562=Kontrakter!$C$7,Kontrakter!$D$7,L562=Kontrakter!$C$8,Kontrakter!$D$8,L562=Kontrakter!$C$9,Kontrakter!$D$9,L562=Kontrakter!$C$10,Kontrakter!$D$10,L562=Kontrakter!$C$11,Kontrakter!$D$11)</f>
        <v>23128800</v>
      </c>
      <c r="N562" s="47" t="str" cm="1">
        <f t="array" ref="N562">_xlfn.IFS(L562=Kontrakter!$C$3,Kontrakter!$E$3,L562=Kontrakter!$C$2,Kontrakter!$E$2,L562=Kontrakter!$C$4,Kontrakter!$E$4,L562=Kontrakter!$C$5,Kontrakter!$E$5,L562=Kontrakter!$C$6,Kontrakter!$E$6,L562=Kontrakter!$C$7,Kontrakter!$E$7,L562=Kontrakter!$C$8,Kontrakter!$E$8,L562=Kontrakter!$C$9,Kontrakter!$E$9,L562=Kontrakter!$C$10,Kontrakter!$E$10,L562=Kontrakter!$C$11,Kontrakter!$E$11)</f>
        <v>tilsyn@elvia.no</v>
      </c>
    </row>
    <row r="563" spans="1:14" s="42" customFormat="1" x14ac:dyDescent="0.3">
      <c r="A563" s="43">
        <v>1157</v>
      </c>
      <c r="B563" s="42" t="s">
        <v>10</v>
      </c>
      <c r="C563" s="42" t="s">
        <v>592</v>
      </c>
      <c r="D563" s="42" t="s">
        <v>16</v>
      </c>
      <c r="E563" s="42" t="s">
        <v>72</v>
      </c>
      <c r="F563" s="44" t="s">
        <v>1403</v>
      </c>
      <c r="G563" s="42" t="s">
        <v>10</v>
      </c>
      <c r="H563" s="45" t="s">
        <v>1367</v>
      </c>
      <c r="I563" s="46">
        <v>3</v>
      </c>
      <c r="J563" s="46" t="s">
        <v>10</v>
      </c>
      <c r="K563" s="46" t="s">
        <v>72</v>
      </c>
      <c r="L563" s="45" t="str" cm="1">
        <f t="array" ref="L563">_xlfn.IFS(H563=Kontrakter!$B$3,Kontrakter!$C$3,H563=Kontrakter!$B$2,Kontrakter!$C$2,H563=Kontrakter!$B$4,Kontrakter!$C$4,H563=Kontrakter!$B$5,Kontrakter!$C$5,H563=Kontrakter!$B$6,Kontrakter!$C$6,H563=Kontrakter!$B$7,Kontrakter!$C$7,H563=Kontrakter!$B$8,Kontrakter!$C$8,H563=Kontrakter!$B$9,Kontrakter!$C$9,H563=Kontrakter!$B$10,Kontrakter!$C$10,H563=Kontrakter!$B$11,Kontrakter!$C$11)</f>
        <v>Omexom Elsikkerhet AS</v>
      </c>
      <c r="M563" s="45" cm="1">
        <f t="array" ref="M563">_xlfn.IFS(L563=Kontrakter!$C$3,Kontrakter!$D$3,L563=Kontrakter!$C$2,Kontrakter!$D$2,L563=Kontrakter!$C$4,Kontrakter!$D$4,L563=Kontrakter!$C$5,Kontrakter!$D$5,L563=Kontrakter!$C$6,Kontrakter!$D$6,L563=Kontrakter!$C$7,Kontrakter!$D$7,L563=Kontrakter!$C$8,Kontrakter!$D$8,L563=Kontrakter!$C$9,Kontrakter!$D$9,L563=Kontrakter!$C$10,Kontrakter!$D$10,L563=Kontrakter!$C$11,Kontrakter!$D$11)</f>
        <v>23128800</v>
      </c>
      <c r="N563" s="47" t="str" cm="1">
        <f t="array" ref="N563">_xlfn.IFS(L563=Kontrakter!$C$3,Kontrakter!$E$3,L563=Kontrakter!$C$2,Kontrakter!$E$2,L563=Kontrakter!$C$4,Kontrakter!$E$4,L563=Kontrakter!$C$5,Kontrakter!$E$5,L563=Kontrakter!$C$6,Kontrakter!$E$6,L563=Kontrakter!$C$7,Kontrakter!$E$7,L563=Kontrakter!$C$8,Kontrakter!$E$8,L563=Kontrakter!$C$9,Kontrakter!$E$9,L563=Kontrakter!$C$10,Kontrakter!$E$10,L563=Kontrakter!$C$11,Kontrakter!$E$11)</f>
        <v>tilsyn@elvia.no</v>
      </c>
    </row>
    <row r="564" spans="1:14" s="42" customFormat="1" x14ac:dyDescent="0.3">
      <c r="A564" s="43">
        <v>1158</v>
      </c>
      <c r="B564" s="42" t="s">
        <v>10</v>
      </c>
      <c r="C564" s="42" t="s">
        <v>593</v>
      </c>
      <c r="D564" s="42" t="s">
        <v>16</v>
      </c>
      <c r="E564" s="42" t="s">
        <v>72</v>
      </c>
      <c r="F564" s="44" t="s">
        <v>1403</v>
      </c>
      <c r="G564" s="42" t="s">
        <v>10</v>
      </c>
      <c r="H564" s="45" t="s">
        <v>1367</v>
      </c>
      <c r="I564" s="46">
        <v>3</v>
      </c>
      <c r="J564" s="46" t="s">
        <v>10</v>
      </c>
      <c r="K564" s="46" t="s">
        <v>72</v>
      </c>
      <c r="L564" s="45" t="str" cm="1">
        <f t="array" ref="L564">_xlfn.IFS(H564=Kontrakter!$B$3,Kontrakter!$C$3,H564=Kontrakter!$B$2,Kontrakter!$C$2,H564=Kontrakter!$B$4,Kontrakter!$C$4,H564=Kontrakter!$B$5,Kontrakter!$C$5,H564=Kontrakter!$B$6,Kontrakter!$C$6,H564=Kontrakter!$B$7,Kontrakter!$C$7,H564=Kontrakter!$B$8,Kontrakter!$C$8,H564=Kontrakter!$B$9,Kontrakter!$C$9,H564=Kontrakter!$B$10,Kontrakter!$C$10,H564=Kontrakter!$B$11,Kontrakter!$C$11)</f>
        <v>Omexom Elsikkerhet AS</v>
      </c>
      <c r="M564" s="45" cm="1">
        <f t="array" ref="M564">_xlfn.IFS(L564=Kontrakter!$C$3,Kontrakter!$D$3,L564=Kontrakter!$C$2,Kontrakter!$D$2,L564=Kontrakter!$C$4,Kontrakter!$D$4,L564=Kontrakter!$C$5,Kontrakter!$D$5,L564=Kontrakter!$C$6,Kontrakter!$D$6,L564=Kontrakter!$C$7,Kontrakter!$D$7,L564=Kontrakter!$C$8,Kontrakter!$D$8,L564=Kontrakter!$C$9,Kontrakter!$D$9,L564=Kontrakter!$C$10,Kontrakter!$D$10,L564=Kontrakter!$C$11,Kontrakter!$D$11)</f>
        <v>23128800</v>
      </c>
      <c r="N564" s="47" t="str" cm="1">
        <f t="array" ref="N564">_xlfn.IFS(L564=Kontrakter!$C$3,Kontrakter!$E$3,L564=Kontrakter!$C$2,Kontrakter!$E$2,L564=Kontrakter!$C$4,Kontrakter!$E$4,L564=Kontrakter!$C$5,Kontrakter!$E$5,L564=Kontrakter!$C$6,Kontrakter!$E$6,L564=Kontrakter!$C$7,Kontrakter!$E$7,L564=Kontrakter!$C$8,Kontrakter!$E$8,L564=Kontrakter!$C$9,Kontrakter!$E$9,L564=Kontrakter!$C$10,Kontrakter!$E$10,L564=Kontrakter!$C$11,Kontrakter!$E$11)</f>
        <v>tilsyn@elvia.no</v>
      </c>
    </row>
    <row r="565" spans="1:14" s="42" customFormat="1" x14ac:dyDescent="0.3">
      <c r="A565" s="43">
        <v>1160</v>
      </c>
      <c r="B565" s="42" t="s">
        <v>10</v>
      </c>
      <c r="C565" s="42" t="s">
        <v>594</v>
      </c>
      <c r="D565" s="42" t="s">
        <v>16</v>
      </c>
      <c r="E565" s="42" t="s">
        <v>72</v>
      </c>
      <c r="F565" s="44" t="s">
        <v>1403</v>
      </c>
      <c r="G565" s="42" t="s">
        <v>10</v>
      </c>
      <c r="H565" s="45" t="s">
        <v>1367</v>
      </c>
      <c r="I565" s="46">
        <v>3</v>
      </c>
      <c r="J565" s="46" t="s">
        <v>10</v>
      </c>
      <c r="K565" s="46" t="s">
        <v>72</v>
      </c>
      <c r="L565" s="45" t="str" cm="1">
        <f t="array" ref="L565">_xlfn.IFS(H565=Kontrakter!$B$3,Kontrakter!$C$3,H565=Kontrakter!$B$2,Kontrakter!$C$2,H565=Kontrakter!$B$4,Kontrakter!$C$4,H565=Kontrakter!$B$5,Kontrakter!$C$5,H565=Kontrakter!$B$6,Kontrakter!$C$6,H565=Kontrakter!$B$7,Kontrakter!$C$7,H565=Kontrakter!$B$8,Kontrakter!$C$8,H565=Kontrakter!$B$9,Kontrakter!$C$9,H565=Kontrakter!$B$10,Kontrakter!$C$10,H565=Kontrakter!$B$11,Kontrakter!$C$11)</f>
        <v>Omexom Elsikkerhet AS</v>
      </c>
      <c r="M565" s="45" cm="1">
        <f t="array" ref="M565">_xlfn.IFS(L565=Kontrakter!$C$3,Kontrakter!$D$3,L565=Kontrakter!$C$2,Kontrakter!$D$2,L565=Kontrakter!$C$4,Kontrakter!$D$4,L565=Kontrakter!$C$5,Kontrakter!$D$5,L565=Kontrakter!$C$6,Kontrakter!$D$6,L565=Kontrakter!$C$7,Kontrakter!$D$7,L565=Kontrakter!$C$8,Kontrakter!$D$8,L565=Kontrakter!$C$9,Kontrakter!$D$9,L565=Kontrakter!$C$10,Kontrakter!$D$10,L565=Kontrakter!$C$11,Kontrakter!$D$11)</f>
        <v>23128800</v>
      </c>
      <c r="N565" s="47" t="str" cm="1">
        <f t="array" ref="N565">_xlfn.IFS(L565=Kontrakter!$C$3,Kontrakter!$E$3,L565=Kontrakter!$C$2,Kontrakter!$E$2,L565=Kontrakter!$C$4,Kontrakter!$E$4,L565=Kontrakter!$C$5,Kontrakter!$E$5,L565=Kontrakter!$C$6,Kontrakter!$E$6,L565=Kontrakter!$C$7,Kontrakter!$E$7,L565=Kontrakter!$C$8,Kontrakter!$E$8,L565=Kontrakter!$C$9,Kontrakter!$E$9,L565=Kontrakter!$C$10,Kontrakter!$E$10,L565=Kontrakter!$C$11,Kontrakter!$E$11)</f>
        <v>tilsyn@elvia.no</v>
      </c>
    </row>
    <row r="566" spans="1:14" s="42" customFormat="1" x14ac:dyDescent="0.3">
      <c r="A566" s="43">
        <v>1161</v>
      </c>
      <c r="B566" s="42" t="s">
        <v>10</v>
      </c>
      <c r="C566" s="42" t="s">
        <v>595</v>
      </c>
      <c r="D566" s="42" t="s">
        <v>16</v>
      </c>
      <c r="E566" s="42" t="s">
        <v>72</v>
      </c>
      <c r="F566" s="44" t="s">
        <v>1403</v>
      </c>
      <c r="G566" s="42" t="s">
        <v>10</v>
      </c>
      <c r="H566" s="45" t="s">
        <v>1367</v>
      </c>
      <c r="I566" s="46">
        <v>3</v>
      </c>
      <c r="J566" s="46" t="s">
        <v>10</v>
      </c>
      <c r="K566" s="46" t="s">
        <v>72</v>
      </c>
      <c r="L566" s="45" t="str" cm="1">
        <f t="array" ref="L566">_xlfn.IFS(H566=Kontrakter!$B$3,Kontrakter!$C$3,H566=Kontrakter!$B$2,Kontrakter!$C$2,H566=Kontrakter!$B$4,Kontrakter!$C$4,H566=Kontrakter!$B$5,Kontrakter!$C$5,H566=Kontrakter!$B$6,Kontrakter!$C$6,H566=Kontrakter!$B$7,Kontrakter!$C$7,H566=Kontrakter!$B$8,Kontrakter!$C$8,H566=Kontrakter!$B$9,Kontrakter!$C$9,H566=Kontrakter!$B$10,Kontrakter!$C$10,H566=Kontrakter!$B$11,Kontrakter!$C$11)</f>
        <v>Omexom Elsikkerhet AS</v>
      </c>
      <c r="M566" s="45" cm="1">
        <f t="array" ref="M566">_xlfn.IFS(L566=Kontrakter!$C$3,Kontrakter!$D$3,L566=Kontrakter!$C$2,Kontrakter!$D$2,L566=Kontrakter!$C$4,Kontrakter!$D$4,L566=Kontrakter!$C$5,Kontrakter!$D$5,L566=Kontrakter!$C$6,Kontrakter!$D$6,L566=Kontrakter!$C$7,Kontrakter!$D$7,L566=Kontrakter!$C$8,Kontrakter!$D$8,L566=Kontrakter!$C$9,Kontrakter!$D$9,L566=Kontrakter!$C$10,Kontrakter!$D$10,L566=Kontrakter!$C$11,Kontrakter!$D$11)</f>
        <v>23128800</v>
      </c>
      <c r="N566" s="47" t="str" cm="1">
        <f t="array" ref="N566">_xlfn.IFS(L566=Kontrakter!$C$3,Kontrakter!$E$3,L566=Kontrakter!$C$2,Kontrakter!$E$2,L566=Kontrakter!$C$4,Kontrakter!$E$4,L566=Kontrakter!$C$5,Kontrakter!$E$5,L566=Kontrakter!$C$6,Kontrakter!$E$6,L566=Kontrakter!$C$7,Kontrakter!$E$7,L566=Kontrakter!$C$8,Kontrakter!$E$8,L566=Kontrakter!$C$9,Kontrakter!$E$9,L566=Kontrakter!$C$10,Kontrakter!$E$10,L566=Kontrakter!$C$11,Kontrakter!$E$11)</f>
        <v>tilsyn@elvia.no</v>
      </c>
    </row>
    <row r="567" spans="1:14" s="42" customFormat="1" x14ac:dyDescent="0.3">
      <c r="A567" s="43">
        <v>1162</v>
      </c>
      <c r="B567" s="42" t="s">
        <v>10</v>
      </c>
      <c r="C567" s="42" t="s">
        <v>596</v>
      </c>
      <c r="D567" s="42" t="s">
        <v>16</v>
      </c>
      <c r="E567" s="42" t="s">
        <v>72</v>
      </c>
      <c r="F567" s="44" t="s">
        <v>1403</v>
      </c>
      <c r="G567" s="42" t="s">
        <v>10</v>
      </c>
      <c r="H567" s="45" t="s">
        <v>1367</v>
      </c>
      <c r="I567" s="46">
        <v>3</v>
      </c>
      <c r="J567" s="46" t="s">
        <v>10</v>
      </c>
      <c r="K567" s="46" t="s">
        <v>72</v>
      </c>
      <c r="L567" s="45" t="str" cm="1">
        <f t="array" ref="L567">_xlfn.IFS(H567=Kontrakter!$B$3,Kontrakter!$C$3,H567=Kontrakter!$B$2,Kontrakter!$C$2,H567=Kontrakter!$B$4,Kontrakter!$C$4,H567=Kontrakter!$B$5,Kontrakter!$C$5,H567=Kontrakter!$B$6,Kontrakter!$C$6,H567=Kontrakter!$B$7,Kontrakter!$C$7,H567=Kontrakter!$B$8,Kontrakter!$C$8,H567=Kontrakter!$B$9,Kontrakter!$C$9,H567=Kontrakter!$B$10,Kontrakter!$C$10,H567=Kontrakter!$B$11,Kontrakter!$C$11)</f>
        <v>Omexom Elsikkerhet AS</v>
      </c>
      <c r="M567" s="45" cm="1">
        <f t="array" ref="M567">_xlfn.IFS(L567=Kontrakter!$C$3,Kontrakter!$D$3,L567=Kontrakter!$C$2,Kontrakter!$D$2,L567=Kontrakter!$C$4,Kontrakter!$D$4,L567=Kontrakter!$C$5,Kontrakter!$D$5,L567=Kontrakter!$C$6,Kontrakter!$D$6,L567=Kontrakter!$C$7,Kontrakter!$D$7,L567=Kontrakter!$C$8,Kontrakter!$D$8,L567=Kontrakter!$C$9,Kontrakter!$D$9,L567=Kontrakter!$C$10,Kontrakter!$D$10,L567=Kontrakter!$C$11,Kontrakter!$D$11)</f>
        <v>23128800</v>
      </c>
      <c r="N567" s="47" t="str" cm="1">
        <f t="array" ref="N567">_xlfn.IFS(L567=Kontrakter!$C$3,Kontrakter!$E$3,L567=Kontrakter!$C$2,Kontrakter!$E$2,L567=Kontrakter!$C$4,Kontrakter!$E$4,L567=Kontrakter!$C$5,Kontrakter!$E$5,L567=Kontrakter!$C$6,Kontrakter!$E$6,L567=Kontrakter!$C$7,Kontrakter!$E$7,L567=Kontrakter!$C$8,Kontrakter!$E$8,L567=Kontrakter!$C$9,Kontrakter!$E$9,L567=Kontrakter!$C$10,Kontrakter!$E$10,L567=Kontrakter!$C$11,Kontrakter!$E$11)</f>
        <v>tilsyn@elvia.no</v>
      </c>
    </row>
    <row r="568" spans="1:14" s="42" customFormat="1" x14ac:dyDescent="0.3">
      <c r="A568" s="43">
        <v>1163</v>
      </c>
      <c r="B568" s="42" t="s">
        <v>10</v>
      </c>
      <c r="C568" s="42" t="s">
        <v>597</v>
      </c>
      <c r="D568" s="42" t="s">
        <v>16</v>
      </c>
      <c r="E568" s="42" t="s">
        <v>72</v>
      </c>
      <c r="F568" s="44" t="s">
        <v>1403</v>
      </c>
      <c r="G568" s="42" t="s">
        <v>10</v>
      </c>
      <c r="H568" s="45" t="s">
        <v>1367</v>
      </c>
      <c r="I568" s="46">
        <v>3</v>
      </c>
      <c r="J568" s="46" t="s">
        <v>10</v>
      </c>
      <c r="K568" s="46" t="s">
        <v>72</v>
      </c>
      <c r="L568" s="45" t="str" cm="1">
        <f t="array" ref="L568">_xlfn.IFS(H568=Kontrakter!$B$3,Kontrakter!$C$3,H568=Kontrakter!$B$2,Kontrakter!$C$2,H568=Kontrakter!$B$4,Kontrakter!$C$4,H568=Kontrakter!$B$5,Kontrakter!$C$5,H568=Kontrakter!$B$6,Kontrakter!$C$6,H568=Kontrakter!$B$7,Kontrakter!$C$7,H568=Kontrakter!$B$8,Kontrakter!$C$8,H568=Kontrakter!$B$9,Kontrakter!$C$9,H568=Kontrakter!$B$10,Kontrakter!$C$10,H568=Kontrakter!$B$11,Kontrakter!$C$11)</f>
        <v>Omexom Elsikkerhet AS</v>
      </c>
      <c r="M568" s="45" cm="1">
        <f t="array" ref="M568">_xlfn.IFS(L568=Kontrakter!$C$3,Kontrakter!$D$3,L568=Kontrakter!$C$2,Kontrakter!$D$2,L568=Kontrakter!$C$4,Kontrakter!$D$4,L568=Kontrakter!$C$5,Kontrakter!$D$5,L568=Kontrakter!$C$6,Kontrakter!$D$6,L568=Kontrakter!$C$7,Kontrakter!$D$7,L568=Kontrakter!$C$8,Kontrakter!$D$8,L568=Kontrakter!$C$9,Kontrakter!$D$9,L568=Kontrakter!$C$10,Kontrakter!$D$10,L568=Kontrakter!$C$11,Kontrakter!$D$11)</f>
        <v>23128800</v>
      </c>
      <c r="N568" s="47" t="str" cm="1">
        <f t="array" ref="N568">_xlfn.IFS(L568=Kontrakter!$C$3,Kontrakter!$E$3,L568=Kontrakter!$C$2,Kontrakter!$E$2,L568=Kontrakter!$C$4,Kontrakter!$E$4,L568=Kontrakter!$C$5,Kontrakter!$E$5,L568=Kontrakter!$C$6,Kontrakter!$E$6,L568=Kontrakter!$C$7,Kontrakter!$E$7,L568=Kontrakter!$C$8,Kontrakter!$E$8,L568=Kontrakter!$C$9,Kontrakter!$E$9,L568=Kontrakter!$C$10,Kontrakter!$E$10,L568=Kontrakter!$C$11,Kontrakter!$E$11)</f>
        <v>tilsyn@elvia.no</v>
      </c>
    </row>
    <row r="569" spans="1:14" s="42" customFormat="1" x14ac:dyDescent="0.3">
      <c r="A569" s="43">
        <v>1164</v>
      </c>
      <c r="B569" s="42" t="s">
        <v>10</v>
      </c>
      <c r="C569" s="42" t="s">
        <v>598</v>
      </c>
      <c r="D569" s="42" t="s">
        <v>16</v>
      </c>
      <c r="E569" s="42" t="s">
        <v>72</v>
      </c>
      <c r="F569" s="44" t="s">
        <v>1403</v>
      </c>
      <c r="G569" s="42" t="s">
        <v>10</v>
      </c>
      <c r="H569" s="45" t="s">
        <v>1367</v>
      </c>
      <c r="I569" s="46">
        <v>3</v>
      </c>
      <c r="J569" s="46" t="s">
        <v>10</v>
      </c>
      <c r="K569" s="46" t="s">
        <v>72</v>
      </c>
      <c r="L569" s="45" t="str" cm="1">
        <f t="array" ref="L569">_xlfn.IFS(H569=Kontrakter!$B$3,Kontrakter!$C$3,H569=Kontrakter!$B$2,Kontrakter!$C$2,H569=Kontrakter!$B$4,Kontrakter!$C$4,H569=Kontrakter!$B$5,Kontrakter!$C$5,H569=Kontrakter!$B$6,Kontrakter!$C$6,H569=Kontrakter!$B$7,Kontrakter!$C$7,H569=Kontrakter!$B$8,Kontrakter!$C$8,H569=Kontrakter!$B$9,Kontrakter!$C$9,H569=Kontrakter!$B$10,Kontrakter!$C$10,H569=Kontrakter!$B$11,Kontrakter!$C$11)</f>
        <v>Omexom Elsikkerhet AS</v>
      </c>
      <c r="M569" s="45" cm="1">
        <f t="array" ref="M569">_xlfn.IFS(L569=Kontrakter!$C$3,Kontrakter!$D$3,L569=Kontrakter!$C$2,Kontrakter!$D$2,L569=Kontrakter!$C$4,Kontrakter!$D$4,L569=Kontrakter!$C$5,Kontrakter!$D$5,L569=Kontrakter!$C$6,Kontrakter!$D$6,L569=Kontrakter!$C$7,Kontrakter!$D$7,L569=Kontrakter!$C$8,Kontrakter!$D$8,L569=Kontrakter!$C$9,Kontrakter!$D$9,L569=Kontrakter!$C$10,Kontrakter!$D$10,L569=Kontrakter!$C$11,Kontrakter!$D$11)</f>
        <v>23128800</v>
      </c>
      <c r="N569" s="47" t="str" cm="1">
        <f t="array" ref="N569">_xlfn.IFS(L569=Kontrakter!$C$3,Kontrakter!$E$3,L569=Kontrakter!$C$2,Kontrakter!$E$2,L569=Kontrakter!$C$4,Kontrakter!$E$4,L569=Kontrakter!$C$5,Kontrakter!$E$5,L569=Kontrakter!$C$6,Kontrakter!$E$6,L569=Kontrakter!$C$7,Kontrakter!$E$7,L569=Kontrakter!$C$8,Kontrakter!$E$8,L569=Kontrakter!$C$9,Kontrakter!$E$9,L569=Kontrakter!$C$10,Kontrakter!$E$10,L569=Kontrakter!$C$11,Kontrakter!$E$11)</f>
        <v>tilsyn@elvia.no</v>
      </c>
    </row>
    <row r="570" spans="1:14" s="42" customFormat="1" x14ac:dyDescent="0.3">
      <c r="A570" s="43">
        <v>1165</v>
      </c>
      <c r="B570" s="42" t="s">
        <v>10</v>
      </c>
      <c r="C570" s="42" t="s">
        <v>599</v>
      </c>
      <c r="D570" s="42" t="s">
        <v>16</v>
      </c>
      <c r="E570" s="42" t="s">
        <v>72</v>
      </c>
      <c r="F570" s="44" t="s">
        <v>1403</v>
      </c>
      <c r="G570" s="42" t="s">
        <v>10</v>
      </c>
      <c r="H570" s="45" t="s">
        <v>1367</v>
      </c>
      <c r="I570" s="46">
        <v>3</v>
      </c>
      <c r="J570" s="46" t="s">
        <v>10</v>
      </c>
      <c r="K570" s="46" t="s">
        <v>72</v>
      </c>
      <c r="L570" s="45" t="str" cm="1">
        <f t="array" ref="L570">_xlfn.IFS(H570=Kontrakter!$B$3,Kontrakter!$C$3,H570=Kontrakter!$B$2,Kontrakter!$C$2,H570=Kontrakter!$B$4,Kontrakter!$C$4,H570=Kontrakter!$B$5,Kontrakter!$C$5,H570=Kontrakter!$B$6,Kontrakter!$C$6,H570=Kontrakter!$B$7,Kontrakter!$C$7,H570=Kontrakter!$B$8,Kontrakter!$C$8,H570=Kontrakter!$B$9,Kontrakter!$C$9,H570=Kontrakter!$B$10,Kontrakter!$C$10,H570=Kontrakter!$B$11,Kontrakter!$C$11)</f>
        <v>Omexom Elsikkerhet AS</v>
      </c>
      <c r="M570" s="45" cm="1">
        <f t="array" ref="M570">_xlfn.IFS(L570=Kontrakter!$C$3,Kontrakter!$D$3,L570=Kontrakter!$C$2,Kontrakter!$D$2,L570=Kontrakter!$C$4,Kontrakter!$D$4,L570=Kontrakter!$C$5,Kontrakter!$D$5,L570=Kontrakter!$C$6,Kontrakter!$D$6,L570=Kontrakter!$C$7,Kontrakter!$D$7,L570=Kontrakter!$C$8,Kontrakter!$D$8,L570=Kontrakter!$C$9,Kontrakter!$D$9,L570=Kontrakter!$C$10,Kontrakter!$D$10,L570=Kontrakter!$C$11,Kontrakter!$D$11)</f>
        <v>23128800</v>
      </c>
      <c r="N570" s="47" t="str" cm="1">
        <f t="array" ref="N570">_xlfn.IFS(L570=Kontrakter!$C$3,Kontrakter!$E$3,L570=Kontrakter!$C$2,Kontrakter!$E$2,L570=Kontrakter!$C$4,Kontrakter!$E$4,L570=Kontrakter!$C$5,Kontrakter!$E$5,L570=Kontrakter!$C$6,Kontrakter!$E$6,L570=Kontrakter!$C$7,Kontrakter!$E$7,L570=Kontrakter!$C$8,Kontrakter!$E$8,L570=Kontrakter!$C$9,Kontrakter!$E$9,L570=Kontrakter!$C$10,Kontrakter!$E$10,L570=Kontrakter!$C$11,Kontrakter!$E$11)</f>
        <v>tilsyn@elvia.no</v>
      </c>
    </row>
    <row r="571" spans="1:14" s="42" customFormat="1" x14ac:dyDescent="0.3">
      <c r="A571" s="43">
        <v>1166</v>
      </c>
      <c r="B571" s="42" t="s">
        <v>10</v>
      </c>
      <c r="C571" s="42" t="s">
        <v>600</v>
      </c>
      <c r="D571" s="42" t="s">
        <v>16</v>
      </c>
      <c r="E571" s="42" t="s">
        <v>72</v>
      </c>
      <c r="F571" s="44" t="s">
        <v>1403</v>
      </c>
      <c r="G571" s="42" t="s">
        <v>10</v>
      </c>
      <c r="H571" s="45" t="s">
        <v>1367</v>
      </c>
      <c r="I571" s="46">
        <v>3</v>
      </c>
      <c r="J571" s="46" t="s">
        <v>10</v>
      </c>
      <c r="K571" s="46" t="s">
        <v>72</v>
      </c>
      <c r="L571" s="45" t="str" cm="1">
        <f t="array" ref="L571">_xlfn.IFS(H571=Kontrakter!$B$3,Kontrakter!$C$3,H571=Kontrakter!$B$2,Kontrakter!$C$2,H571=Kontrakter!$B$4,Kontrakter!$C$4,H571=Kontrakter!$B$5,Kontrakter!$C$5,H571=Kontrakter!$B$6,Kontrakter!$C$6,H571=Kontrakter!$B$7,Kontrakter!$C$7,H571=Kontrakter!$B$8,Kontrakter!$C$8,H571=Kontrakter!$B$9,Kontrakter!$C$9,H571=Kontrakter!$B$10,Kontrakter!$C$10,H571=Kontrakter!$B$11,Kontrakter!$C$11)</f>
        <v>Omexom Elsikkerhet AS</v>
      </c>
      <c r="M571" s="45" cm="1">
        <f t="array" ref="M571">_xlfn.IFS(L571=Kontrakter!$C$3,Kontrakter!$D$3,L571=Kontrakter!$C$2,Kontrakter!$D$2,L571=Kontrakter!$C$4,Kontrakter!$D$4,L571=Kontrakter!$C$5,Kontrakter!$D$5,L571=Kontrakter!$C$6,Kontrakter!$D$6,L571=Kontrakter!$C$7,Kontrakter!$D$7,L571=Kontrakter!$C$8,Kontrakter!$D$8,L571=Kontrakter!$C$9,Kontrakter!$D$9,L571=Kontrakter!$C$10,Kontrakter!$D$10,L571=Kontrakter!$C$11,Kontrakter!$D$11)</f>
        <v>23128800</v>
      </c>
      <c r="N571" s="47" t="str" cm="1">
        <f t="array" ref="N571">_xlfn.IFS(L571=Kontrakter!$C$3,Kontrakter!$E$3,L571=Kontrakter!$C$2,Kontrakter!$E$2,L571=Kontrakter!$C$4,Kontrakter!$E$4,L571=Kontrakter!$C$5,Kontrakter!$E$5,L571=Kontrakter!$C$6,Kontrakter!$E$6,L571=Kontrakter!$C$7,Kontrakter!$E$7,L571=Kontrakter!$C$8,Kontrakter!$E$8,L571=Kontrakter!$C$9,Kontrakter!$E$9,L571=Kontrakter!$C$10,Kontrakter!$E$10,L571=Kontrakter!$C$11,Kontrakter!$E$11)</f>
        <v>tilsyn@elvia.no</v>
      </c>
    </row>
    <row r="572" spans="1:14" s="42" customFormat="1" x14ac:dyDescent="0.3">
      <c r="A572" s="43">
        <v>1167</v>
      </c>
      <c r="B572" s="42" t="s">
        <v>10</v>
      </c>
      <c r="C572" s="42" t="s">
        <v>601</v>
      </c>
      <c r="D572" s="42" t="s">
        <v>16</v>
      </c>
      <c r="E572" s="42" t="s">
        <v>72</v>
      </c>
      <c r="F572" s="44" t="s">
        <v>1403</v>
      </c>
      <c r="G572" s="42" t="s">
        <v>10</v>
      </c>
      <c r="H572" s="45" t="s">
        <v>1367</v>
      </c>
      <c r="I572" s="46">
        <v>3</v>
      </c>
      <c r="J572" s="46" t="s">
        <v>10</v>
      </c>
      <c r="K572" s="46" t="s">
        <v>72</v>
      </c>
      <c r="L572" s="45" t="str" cm="1">
        <f t="array" ref="L572">_xlfn.IFS(H572=Kontrakter!$B$3,Kontrakter!$C$3,H572=Kontrakter!$B$2,Kontrakter!$C$2,H572=Kontrakter!$B$4,Kontrakter!$C$4,H572=Kontrakter!$B$5,Kontrakter!$C$5,H572=Kontrakter!$B$6,Kontrakter!$C$6,H572=Kontrakter!$B$7,Kontrakter!$C$7,H572=Kontrakter!$B$8,Kontrakter!$C$8,H572=Kontrakter!$B$9,Kontrakter!$C$9,H572=Kontrakter!$B$10,Kontrakter!$C$10,H572=Kontrakter!$B$11,Kontrakter!$C$11)</f>
        <v>Omexom Elsikkerhet AS</v>
      </c>
      <c r="M572" s="45" cm="1">
        <f t="array" ref="M572">_xlfn.IFS(L572=Kontrakter!$C$3,Kontrakter!$D$3,L572=Kontrakter!$C$2,Kontrakter!$D$2,L572=Kontrakter!$C$4,Kontrakter!$D$4,L572=Kontrakter!$C$5,Kontrakter!$D$5,L572=Kontrakter!$C$6,Kontrakter!$D$6,L572=Kontrakter!$C$7,Kontrakter!$D$7,L572=Kontrakter!$C$8,Kontrakter!$D$8,L572=Kontrakter!$C$9,Kontrakter!$D$9,L572=Kontrakter!$C$10,Kontrakter!$D$10,L572=Kontrakter!$C$11,Kontrakter!$D$11)</f>
        <v>23128800</v>
      </c>
      <c r="N572" s="47" t="str" cm="1">
        <f t="array" ref="N572">_xlfn.IFS(L572=Kontrakter!$C$3,Kontrakter!$E$3,L572=Kontrakter!$C$2,Kontrakter!$E$2,L572=Kontrakter!$C$4,Kontrakter!$E$4,L572=Kontrakter!$C$5,Kontrakter!$E$5,L572=Kontrakter!$C$6,Kontrakter!$E$6,L572=Kontrakter!$C$7,Kontrakter!$E$7,L572=Kontrakter!$C$8,Kontrakter!$E$8,L572=Kontrakter!$C$9,Kontrakter!$E$9,L572=Kontrakter!$C$10,Kontrakter!$E$10,L572=Kontrakter!$C$11,Kontrakter!$E$11)</f>
        <v>tilsyn@elvia.no</v>
      </c>
    </row>
    <row r="573" spans="1:14" s="42" customFormat="1" x14ac:dyDescent="0.3">
      <c r="A573" s="43">
        <v>1168</v>
      </c>
      <c r="B573" s="42" t="s">
        <v>10</v>
      </c>
      <c r="C573" s="42" t="s">
        <v>602</v>
      </c>
      <c r="D573" s="42" t="s">
        <v>16</v>
      </c>
      <c r="E573" s="42" t="s">
        <v>72</v>
      </c>
      <c r="F573" s="44" t="s">
        <v>1403</v>
      </c>
      <c r="G573" s="42" t="s">
        <v>10</v>
      </c>
      <c r="H573" s="45" t="s">
        <v>1367</v>
      </c>
      <c r="I573" s="46">
        <v>3</v>
      </c>
      <c r="J573" s="46" t="s">
        <v>10</v>
      </c>
      <c r="K573" s="46" t="s">
        <v>72</v>
      </c>
      <c r="L573" s="45" t="str" cm="1">
        <f t="array" ref="L573">_xlfn.IFS(H573=Kontrakter!$B$3,Kontrakter!$C$3,H573=Kontrakter!$B$2,Kontrakter!$C$2,H573=Kontrakter!$B$4,Kontrakter!$C$4,H573=Kontrakter!$B$5,Kontrakter!$C$5,H573=Kontrakter!$B$6,Kontrakter!$C$6,H573=Kontrakter!$B$7,Kontrakter!$C$7,H573=Kontrakter!$B$8,Kontrakter!$C$8,H573=Kontrakter!$B$9,Kontrakter!$C$9,H573=Kontrakter!$B$10,Kontrakter!$C$10,H573=Kontrakter!$B$11,Kontrakter!$C$11)</f>
        <v>Omexom Elsikkerhet AS</v>
      </c>
      <c r="M573" s="45" cm="1">
        <f t="array" ref="M573">_xlfn.IFS(L573=Kontrakter!$C$3,Kontrakter!$D$3,L573=Kontrakter!$C$2,Kontrakter!$D$2,L573=Kontrakter!$C$4,Kontrakter!$D$4,L573=Kontrakter!$C$5,Kontrakter!$D$5,L573=Kontrakter!$C$6,Kontrakter!$D$6,L573=Kontrakter!$C$7,Kontrakter!$D$7,L573=Kontrakter!$C$8,Kontrakter!$D$8,L573=Kontrakter!$C$9,Kontrakter!$D$9,L573=Kontrakter!$C$10,Kontrakter!$D$10,L573=Kontrakter!$C$11,Kontrakter!$D$11)</f>
        <v>23128800</v>
      </c>
      <c r="N573" s="47" t="str" cm="1">
        <f t="array" ref="N573">_xlfn.IFS(L573=Kontrakter!$C$3,Kontrakter!$E$3,L573=Kontrakter!$C$2,Kontrakter!$E$2,L573=Kontrakter!$C$4,Kontrakter!$E$4,L573=Kontrakter!$C$5,Kontrakter!$E$5,L573=Kontrakter!$C$6,Kontrakter!$E$6,L573=Kontrakter!$C$7,Kontrakter!$E$7,L573=Kontrakter!$C$8,Kontrakter!$E$8,L573=Kontrakter!$C$9,Kontrakter!$E$9,L573=Kontrakter!$C$10,Kontrakter!$E$10,L573=Kontrakter!$C$11,Kontrakter!$E$11)</f>
        <v>tilsyn@elvia.no</v>
      </c>
    </row>
    <row r="574" spans="1:14" s="42" customFormat="1" x14ac:dyDescent="0.3">
      <c r="A574" s="43">
        <v>1169</v>
      </c>
      <c r="B574" s="42" t="s">
        <v>10</v>
      </c>
      <c r="C574" s="42" t="s">
        <v>603</v>
      </c>
      <c r="D574" s="42" t="s">
        <v>16</v>
      </c>
      <c r="E574" s="42" t="s">
        <v>72</v>
      </c>
      <c r="F574" s="44" t="s">
        <v>1403</v>
      </c>
      <c r="G574" s="42" t="s">
        <v>10</v>
      </c>
      <c r="H574" s="45" t="s">
        <v>1367</v>
      </c>
      <c r="I574" s="46">
        <v>3</v>
      </c>
      <c r="J574" s="46" t="s">
        <v>10</v>
      </c>
      <c r="K574" s="46" t="s">
        <v>72</v>
      </c>
      <c r="L574" s="45" t="str" cm="1">
        <f t="array" ref="L574">_xlfn.IFS(H574=Kontrakter!$B$3,Kontrakter!$C$3,H574=Kontrakter!$B$2,Kontrakter!$C$2,H574=Kontrakter!$B$4,Kontrakter!$C$4,H574=Kontrakter!$B$5,Kontrakter!$C$5,H574=Kontrakter!$B$6,Kontrakter!$C$6,H574=Kontrakter!$B$7,Kontrakter!$C$7,H574=Kontrakter!$B$8,Kontrakter!$C$8,H574=Kontrakter!$B$9,Kontrakter!$C$9,H574=Kontrakter!$B$10,Kontrakter!$C$10,H574=Kontrakter!$B$11,Kontrakter!$C$11)</f>
        <v>Omexom Elsikkerhet AS</v>
      </c>
      <c r="M574" s="45" cm="1">
        <f t="array" ref="M574">_xlfn.IFS(L574=Kontrakter!$C$3,Kontrakter!$D$3,L574=Kontrakter!$C$2,Kontrakter!$D$2,L574=Kontrakter!$C$4,Kontrakter!$D$4,L574=Kontrakter!$C$5,Kontrakter!$D$5,L574=Kontrakter!$C$6,Kontrakter!$D$6,L574=Kontrakter!$C$7,Kontrakter!$D$7,L574=Kontrakter!$C$8,Kontrakter!$D$8,L574=Kontrakter!$C$9,Kontrakter!$D$9,L574=Kontrakter!$C$10,Kontrakter!$D$10,L574=Kontrakter!$C$11,Kontrakter!$D$11)</f>
        <v>23128800</v>
      </c>
      <c r="N574" s="47" t="str" cm="1">
        <f t="array" ref="N574">_xlfn.IFS(L574=Kontrakter!$C$3,Kontrakter!$E$3,L574=Kontrakter!$C$2,Kontrakter!$E$2,L574=Kontrakter!$C$4,Kontrakter!$E$4,L574=Kontrakter!$C$5,Kontrakter!$E$5,L574=Kontrakter!$C$6,Kontrakter!$E$6,L574=Kontrakter!$C$7,Kontrakter!$E$7,L574=Kontrakter!$C$8,Kontrakter!$E$8,L574=Kontrakter!$C$9,Kontrakter!$E$9,L574=Kontrakter!$C$10,Kontrakter!$E$10,L574=Kontrakter!$C$11,Kontrakter!$E$11)</f>
        <v>tilsyn@elvia.no</v>
      </c>
    </row>
    <row r="575" spans="1:14" s="42" customFormat="1" x14ac:dyDescent="0.3">
      <c r="A575" s="43">
        <v>1170</v>
      </c>
      <c r="B575" s="42" t="s">
        <v>10</v>
      </c>
      <c r="C575" s="42" t="s">
        <v>604</v>
      </c>
      <c r="D575" s="42" t="s">
        <v>16</v>
      </c>
      <c r="E575" s="42" t="s">
        <v>72</v>
      </c>
      <c r="F575" s="44" t="s">
        <v>1403</v>
      </c>
      <c r="G575" s="42" t="s">
        <v>10</v>
      </c>
      <c r="H575" s="45" t="s">
        <v>1367</v>
      </c>
      <c r="I575" s="46">
        <v>3</v>
      </c>
      <c r="J575" s="46" t="s">
        <v>10</v>
      </c>
      <c r="K575" s="46" t="s">
        <v>72</v>
      </c>
      <c r="L575" s="45" t="str" cm="1">
        <f t="array" ref="L575">_xlfn.IFS(H575=Kontrakter!$B$3,Kontrakter!$C$3,H575=Kontrakter!$B$2,Kontrakter!$C$2,H575=Kontrakter!$B$4,Kontrakter!$C$4,H575=Kontrakter!$B$5,Kontrakter!$C$5,H575=Kontrakter!$B$6,Kontrakter!$C$6,H575=Kontrakter!$B$7,Kontrakter!$C$7,H575=Kontrakter!$B$8,Kontrakter!$C$8,H575=Kontrakter!$B$9,Kontrakter!$C$9,H575=Kontrakter!$B$10,Kontrakter!$C$10,H575=Kontrakter!$B$11,Kontrakter!$C$11)</f>
        <v>Omexom Elsikkerhet AS</v>
      </c>
      <c r="M575" s="45" cm="1">
        <f t="array" ref="M575">_xlfn.IFS(L575=Kontrakter!$C$3,Kontrakter!$D$3,L575=Kontrakter!$C$2,Kontrakter!$D$2,L575=Kontrakter!$C$4,Kontrakter!$D$4,L575=Kontrakter!$C$5,Kontrakter!$D$5,L575=Kontrakter!$C$6,Kontrakter!$D$6,L575=Kontrakter!$C$7,Kontrakter!$D$7,L575=Kontrakter!$C$8,Kontrakter!$D$8,L575=Kontrakter!$C$9,Kontrakter!$D$9,L575=Kontrakter!$C$10,Kontrakter!$D$10,L575=Kontrakter!$C$11,Kontrakter!$D$11)</f>
        <v>23128800</v>
      </c>
      <c r="N575" s="47" t="str" cm="1">
        <f t="array" ref="N575">_xlfn.IFS(L575=Kontrakter!$C$3,Kontrakter!$E$3,L575=Kontrakter!$C$2,Kontrakter!$E$2,L575=Kontrakter!$C$4,Kontrakter!$E$4,L575=Kontrakter!$C$5,Kontrakter!$E$5,L575=Kontrakter!$C$6,Kontrakter!$E$6,L575=Kontrakter!$C$7,Kontrakter!$E$7,L575=Kontrakter!$C$8,Kontrakter!$E$8,L575=Kontrakter!$C$9,Kontrakter!$E$9,L575=Kontrakter!$C$10,Kontrakter!$E$10,L575=Kontrakter!$C$11,Kontrakter!$E$11)</f>
        <v>tilsyn@elvia.no</v>
      </c>
    </row>
    <row r="576" spans="1:14" s="42" customFormat="1" x14ac:dyDescent="0.3">
      <c r="A576" s="43">
        <v>1172</v>
      </c>
      <c r="B576" s="42" t="s">
        <v>10</v>
      </c>
      <c r="C576" s="42" t="s">
        <v>605</v>
      </c>
      <c r="D576" s="42" t="s">
        <v>16</v>
      </c>
      <c r="E576" s="42" t="s">
        <v>72</v>
      </c>
      <c r="F576" s="44" t="s">
        <v>1403</v>
      </c>
      <c r="G576" s="42" t="s">
        <v>10</v>
      </c>
      <c r="H576" s="45" t="s">
        <v>1367</v>
      </c>
      <c r="I576" s="46">
        <v>3</v>
      </c>
      <c r="J576" s="46" t="s">
        <v>10</v>
      </c>
      <c r="K576" s="46" t="s">
        <v>72</v>
      </c>
      <c r="L576" s="45" t="str" cm="1">
        <f t="array" ref="L576">_xlfn.IFS(H576=Kontrakter!$B$3,Kontrakter!$C$3,H576=Kontrakter!$B$2,Kontrakter!$C$2,H576=Kontrakter!$B$4,Kontrakter!$C$4,H576=Kontrakter!$B$5,Kontrakter!$C$5,H576=Kontrakter!$B$6,Kontrakter!$C$6,H576=Kontrakter!$B$7,Kontrakter!$C$7,H576=Kontrakter!$B$8,Kontrakter!$C$8,H576=Kontrakter!$B$9,Kontrakter!$C$9,H576=Kontrakter!$B$10,Kontrakter!$C$10,H576=Kontrakter!$B$11,Kontrakter!$C$11)</f>
        <v>Omexom Elsikkerhet AS</v>
      </c>
      <c r="M576" s="45" cm="1">
        <f t="array" ref="M576">_xlfn.IFS(L576=Kontrakter!$C$3,Kontrakter!$D$3,L576=Kontrakter!$C$2,Kontrakter!$D$2,L576=Kontrakter!$C$4,Kontrakter!$D$4,L576=Kontrakter!$C$5,Kontrakter!$D$5,L576=Kontrakter!$C$6,Kontrakter!$D$6,L576=Kontrakter!$C$7,Kontrakter!$D$7,L576=Kontrakter!$C$8,Kontrakter!$D$8,L576=Kontrakter!$C$9,Kontrakter!$D$9,L576=Kontrakter!$C$10,Kontrakter!$D$10,L576=Kontrakter!$C$11,Kontrakter!$D$11)</f>
        <v>23128800</v>
      </c>
      <c r="N576" s="47" t="str" cm="1">
        <f t="array" ref="N576">_xlfn.IFS(L576=Kontrakter!$C$3,Kontrakter!$E$3,L576=Kontrakter!$C$2,Kontrakter!$E$2,L576=Kontrakter!$C$4,Kontrakter!$E$4,L576=Kontrakter!$C$5,Kontrakter!$E$5,L576=Kontrakter!$C$6,Kontrakter!$E$6,L576=Kontrakter!$C$7,Kontrakter!$E$7,L576=Kontrakter!$C$8,Kontrakter!$E$8,L576=Kontrakter!$C$9,Kontrakter!$E$9,L576=Kontrakter!$C$10,Kontrakter!$E$10,L576=Kontrakter!$C$11,Kontrakter!$E$11)</f>
        <v>tilsyn@elvia.no</v>
      </c>
    </row>
    <row r="577" spans="1:14" s="42" customFormat="1" x14ac:dyDescent="0.3">
      <c r="A577" s="43">
        <v>1176</v>
      </c>
      <c r="B577" s="42" t="s">
        <v>10</v>
      </c>
      <c r="C577" s="42" t="s">
        <v>606</v>
      </c>
      <c r="D577" s="42" t="s">
        <v>16</v>
      </c>
      <c r="E577" s="42" t="s">
        <v>72</v>
      </c>
      <c r="F577" s="44" t="s">
        <v>1403</v>
      </c>
      <c r="G577" s="42" t="s">
        <v>10</v>
      </c>
      <c r="H577" s="45" t="s">
        <v>1367</v>
      </c>
      <c r="I577" s="46">
        <v>3</v>
      </c>
      <c r="J577" s="46" t="s">
        <v>10</v>
      </c>
      <c r="K577" s="46" t="s">
        <v>72</v>
      </c>
      <c r="L577" s="45" t="str" cm="1">
        <f t="array" ref="L577">_xlfn.IFS(H577=Kontrakter!$B$3,Kontrakter!$C$3,H577=Kontrakter!$B$2,Kontrakter!$C$2,H577=Kontrakter!$B$4,Kontrakter!$C$4,H577=Kontrakter!$B$5,Kontrakter!$C$5,H577=Kontrakter!$B$6,Kontrakter!$C$6,H577=Kontrakter!$B$7,Kontrakter!$C$7,H577=Kontrakter!$B$8,Kontrakter!$C$8,H577=Kontrakter!$B$9,Kontrakter!$C$9,H577=Kontrakter!$B$10,Kontrakter!$C$10,H577=Kontrakter!$B$11,Kontrakter!$C$11)</f>
        <v>Omexom Elsikkerhet AS</v>
      </c>
      <c r="M577" s="45" cm="1">
        <f t="array" ref="M577">_xlfn.IFS(L577=Kontrakter!$C$3,Kontrakter!$D$3,L577=Kontrakter!$C$2,Kontrakter!$D$2,L577=Kontrakter!$C$4,Kontrakter!$D$4,L577=Kontrakter!$C$5,Kontrakter!$D$5,L577=Kontrakter!$C$6,Kontrakter!$D$6,L577=Kontrakter!$C$7,Kontrakter!$D$7,L577=Kontrakter!$C$8,Kontrakter!$D$8,L577=Kontrakter!$C$9,Kontrakter!$D$9,L577=Kontrakter!$C$10,Kontrakter!$D$10,L577=Kontrakter!$C$11,Kontrakter!$D$11)</f>
        <v>23128800</v>
      </c>
      <c r="N577" s="47" t="str" cm="1">
        <f t="array" ref="N577">_xlfn.IFS(L577=Kontrakter!$C$3,Kontrakter!$E$3,L577=Kontrakter!$C$2,Kontrakter!$E$2,L577=Kontrakter!$C$4,Kontrakter!$E$4,L577=Kontrakter!$C$5,Kontrakter!$E$5,L577=Kontrakter!$C$6,Kontrakter!$E$6,L577=Kontrakter!$C$7,Kontrakter!$E$7,L577=Kontrakter!$C$8,Kontrakter!$E$8,L577=Kontrakter!$C$9,Kontrakter!$E$9,L577=Kontrakter!$C$10,Kontrakter!$E$10,L577=Kontrakter!$C$11,Kontrakter!$E$11)</f>
        <v>tilsyn@elvia.no</v>
      </c>
    </row>
    <row r="578" spans="1:14" s="42" customFormat="1" x14ac:dyDescent="0.3">
      <c r="A578" s="43">
        <v>1177</v>
      </c>
      <c r="B578" s="42" t="s">
        <v>10</v>
      </c>
      <c r="C578" s="42" t="s">
        <v>607</v>
      </c>
      <c r="D578" s="42" t="s">
        <v>16</v>
      </c>
      <c r="E578" s="42" t="s">
        <v>72</v>
      </c>
      <c r="F578" s="44" t="s">
        <v>1403</v>
      </c>
      <c r="G578" s="42" t="s">
        <v>10</v>
      </c>
      <c r="H578" s="45" t="s">
        <v>1367</v>
      </c>
      <c r="I578" s="46">
        <v>3</v>
      </c>
      <c r="J578" s="46" t="s">
        <v>10</v>
      </c>
      <c r="K578" s="46" t="s">
        <v>72</v>
      </c>
      <c r="L578" s="45" t="str" cm="1">
        <f t="array" ref="L578">_xlfn.IFS(H578=Kontrakter!$B$3,Kontrakter!$C$3,H578=Kontrakter!$B$2,Kontrakter!$C$2,H578=Kontrakter!$B$4,Kontrakter!$C$4,H578=Kontrakter!$B$5,Kontrakter!$C$5,H578=Kontrakter!$B$6,Kontrakter!$C$6,H578=Kontrakter!$B$7,Kontrakter!$C$7,H578=Kontrakter!$B$8,Kontrakter!$C$8,H578=Kontrakter!$B$9,Kontrakter!$C$9,H578=Kontrakter!$B$10,Kontrakter!$C$10,H578=Kontrakter!$B$11,Kontrakter!$C$11)</f>
        <v>Omexom Elsikkerhet AS</v>
      </c>
      <c r="M578" s="45" cm="1">
        <f t="array" ref="M578">_xlfn.IFS(L578=Kontrakter!$C$3,Kontrakter!$D$3,L578=Kontrakter!$C$2,Kontrakter!$D$2,L578=Kontrakter!$C$4,Kontrakter!$D$4,L578=Kontrakter!$C$5,Kontrakter!$D$5,L578=Kontrakter!$C$6,Kontrakter!$D$6,L578=Kontrakter!$C$7,Kontrakter!$D$7,L578=Kontrakter!$C$8,Kontrakter!$D$8,L578=Kontrakter!$C$9,Kontrakter!$D$9,L578=Kontrakter!$C$10,Kontrakter!$D$10,L578=Kontrakter!$C$11,Kontrakter!$D$11)</f>
        <v>23128800</v>
      </c>
      <c r="N578" s="47" t="str" cm="1">
        <f t="array" ref="N578">_xlfn.IFS(L578=Kontrakter!$C$3,Kontrakter!$E$3,L578=Kontrakter!$C$2,Kontrakter!$E$2,L578=Kontrakter!$C$4,Kontrakter!$E$4,L578=Kontrakter!$C$5,Kontrakter!$E$5,L578=Kontrakter!$C$6,Kontrakter!$E$6,L578=Kontrakter!$C$7,Kontrakter!$E$7,L578=Kontrakter!$C$8,Kontrakter!$E$8,L578=Kontrakter!$C$9,Kontrakter!$E$9,L578=Kontrakter!$C$10,Kontrakter!$E$10,L578=Kontrakter!$C$11,Kontrakter!$E$11)</f>
        <v>tilsyn@elvia.no</v>
      </c>
    </row>
    <row r="579" spans="1:14" s="42" customFormat="1" x14ac:dyDescent="0.3">
      <c r="A579" s="43">
        <v>1178</v>
      </c>
      <c r="B579" s="42" t="s">
        <v>10</v>
      </c>
      <c r="C579" s="42" t="s">
        <v>608</v>
      </c>
      <c r="D579" s="42" t="s">
        <v>16</v>
      </c>
      <c r="E579" s="42" t="s">
        <v>72</v>
      </c>
      <c r="F579" s="44" t="s">
        <v>1403</v>
      </c>
      <c r="G579" s="42" t="s">
        <v>10</v>
      </c>
      <c r="H579" s="45" t="s">
        <v>1367</v>
      </c>
      <c r="I579" s="46">
        <v>3</v>
      </c>
      <c r="J579" s="46" t="s">
        <v>10</v>
      </c>
      <c r="K579" s="46" t="s">
        <v>72</v>
      </c>
      <c r="L579" s="45" t="str" cm="1">
        <f t="array" ref="L579">_xlfn.IFS(H579=Kontrakter!$B$3,Kontrakter!$C$3,H579=Kontrakter!$B$2,Kontrakter!$C$2,H579=Kontrakter!$B$4,Kontrakter!$C$4,H579=Kontrakter!$B$5,Kontrakter!$C$5,H579=Kontrakter!$B$6,Kontrakter!$C$6,H579=Kontrakter!$B$7,Kontrakter!$C$7,H579=Kontrakter!$B$8,Kontrakter!$C$8,H579=Kontrakter!$B$9,Kontrakter!$C$9,H579=Kontrakter!$B$10,Kontrakter!$C$10,H579=Kontrakter!$B$11,Kontrakter!$C$11)</f>
        <v>Omexom Elsikkerhet AS</v>
      </c>
      <c r="M579" s="45" cm="1">
        <f t="array" ref="M579">_xlfn.IFS(L579=Kontrakter!$C$3,Kontrakter!$D$3,L579=Kontrakter!$C$2,Kontrakter!$D$2,L579=Kontrakter!$C$4,Kontrakter!$D$4,L579=Kontrakter!$C$5,Kontrakter!$D$5,L579=Kontrakter!$C$6,Kontrakter!$D$6,L579=Kontrakter!$C$7,Kontrakter!$D$7,L579=Kontrakter!$C$8,Kontrakter!$D$8,L579=Kontrakter!$C$9,Kontrakter!$D$9,L579=Kontrakter!$C$10,Kontrakter!$D$10,L579=Kontrakter!$C$11,Kontrakter!$D$11)</f>
        <v>23128800</v>
      </c>
      <c r="N579" s="47" t="str" cm="1">
        <f t="array" ref="N579">_xlfn.IFS(L579=Kontrakter!$C$3,Kontrakter!$E$3,L579=Kontrakter!$C$2,Kontrakter!$E$2,L579=Kontrakter!$C$4,Kontrakter!$E$4,L579=Kontrakter!$C$5,Kontrakter!$E$5,L579=Kontrakter!$C$6,Kontrakter!$E$6,L579=Kontrakter!$C$7,Kontrakter!$E$7,L579=Kontrakter!$C$8,Kontrakter!$E$8,L579=Kontrakter!$C$9,Kontrakter!$E$9,L579=Kontrakter!$C$10,Kontrakter!$E$10,L579=Kontrakter!$C$11,Kontrakter!$E$11)</f>
        <v>tilsyn@elvia.no</v>
      </c>
    </row>
    <row r="580" spans="1:14" s="42" customFormat="1" x14ac:dyDescent="0.3">
      <c r="A580" s="43">
        <v>1179</v>
      </c>
      <c r="B580" s="42" t="s">
        <v>10</v>
      </c>
      <c r="C580" s="42" t="s">
        <v>609</v>
      </c>
      <c r="D580" s="42" t="s">
        <v>16</v>
      </c>
      <c r="E580" s="42" t="s">
        <v>72</v>
      </c>
      <c r="F580" s="44" t="s">
        <v>1403</v>
      </c>
      <c r="G580" s="42" t="s">
        <v>10</v>
      </c>
      <c r="H580" s="45" t="s">
        <v>1367</v>
      </c>
      <c r="I580" s="46">
        <v>3</v>
      </c>
      <c r="J580" s="46" t="s">
        <v>10</v>
      </c>
      <c r="K580" s="46" t="s">
        <v>72</v>
      </c>
      <c r="L580" s="45" t="str" cm="1">
        <f t="array" ref="L580">_xlfn.IFS(H580=Kontrakter!$B$3,Kontrakter!$C$3,H580=Kontrakter!$B$2,Kontrakter!$C$2,H580=Kontrakter!$B$4,Kontrakter!$C$4,H580=Kontrakter!$B$5,Kontrakter!$C$5,H580=Kontrakter!$B$6,Kontrakter!$C$6,H580=Kontrakter!$B$7,Kontrakter!$C$7,H580=Kontrakter!$B$8,Kontrakter!$C$8,H580=Kontrakter!$B$9,Kontrakter!$C$9,H580=Kontrakter!$B$10,Kontrakter!$C$10,H580=Kontrakter!$B$11,Kontrakter!$C$11)</f>
        <v>Omexom Elsikkerhet AS</v>
      </c>
      <c r="M580" s="45" cm="1">
        <f t="array" ref="M580">_xlfn.IFS(L580=Kontrakter!$C$3,Kontrakter!$D$3,L580=Kontrakter!$C$2,Kontrakter!$D$2,L580=Kontrakter!$C$4,Kontrakter!$D$4,L580=Kontrakter!$C$5,Kontrakter!$D$5,L580=Kontrakter!$C$6,Kontrakter!$D$6,L580=Kontrakter!$C$7,Kontrakter!$D$7,L580=Kontrakter!$C$8,Kontrakter!$D$8,L580=Kontrakter!$C$9,Kontrakter!$D$9,L580=Kontrakter!$C$10,Kontrakter!$D$10,L580=Kontrakter!$C$11,Kontrakter!$D$11)</f>
        <v>23128800</v>
      </c>
      <c r="N580" s="47" t="str" cm="1">
        <f t="array" ref="N580">_xlfn.IFS(L580=Kontrakter!$C$3,Kontrakter!$E$3,L580=Kontrakter!$C$2,Kontrakter!$E$2,L580=Kontrakter!$C$4,Kontrakter!$E$4,L580=Kontrakter!$C$5,Kontrakter!$E$5,L580=Kontrakter!$C$6,Kontrakter!$E$6,L580=Kontrakter!$C$7,Kontrakter!$E$7,L580=Kontrakter!$C$8,Kontrakter!$E$8,L580=Kontrakter!$C$9,Kontrakter!$E$9,L580=Kontrakter!$C$10,Kontrakter!$E$10,L580=Kontrakter!$C$11,Kontrakter!$E$11)</f>
        <v>tilsyn@elvia.no</v>
      </c>
    </row>
    <row r="581" spans="1:14" s="42" customFormat="1" x14ac:dyDescent="0.3">
      <c r="A581" s="43">
        <v>1181</v>
      </c>
      <c r="B581" s="42" t="s">
        <v>10</v>
      </c>
      <c r="C581" s="42" t="s">
        <v>610</v>
      </c>
      <c r="D581" s="42" t="s">
        <v>16</v>
      </c>
      <c r="E581" s="42" t="s">
        <v>72</v>
      </c>
      <c r="F581" s="44" t="s">
        <v>1403</v>
      </c>
      <c r="G581" s="42" t="s">
        <v>10</v>
      </c>
      <c r="H581" s="45" t="s">
        <v>1367</v>
      </c>
      <c r="I581" s="46">
        <v>3</v>
      </c>
      <c r="J581" s="46" t="s">
        <v>10</v>
      </c>
      <c r="K581" s="46" t="s">
        <v>72</v>
      </c>
      <c r="L581" s="45" t="str" cm="1">
        <f t="array" ref="L581">_xlfn.IFS(H581=Kontrakter!$B$3,Kontrakter!$C$3,H581=Kontrakter!$B$2,Kontrakter!$C$2,H581=Kontrakter!$B$4,Kontrakter!$C$4,H581=Kontrakter!$B$5,Kontrakter!$C$5,H581=Kontrakter!$B$6,Kontrakter!$C$6,H581=Kontrakter!$B$7,Kontrakter!$C$7,H581=Kontrakter!$B$8,Kontrakter!$C$8,H581=Kontrakter!$B$9,Kontrakter!$C$9,H581=Kontrakter!$B$10,Kontrakter!$C$10,H581=Kontrakter!$B$11,Kontrakter!$C$11)</f>
        <v>Omexom Elsikkerhet AS</v>
      </c>
      <c r="M581" s="45" cm="1">
        <f t="array" ref="M581">_xlfn.IFS(L581=Kontrakter!$C$3,Kontrakter!$D$3,L581=Kontrakter!$C$2,Kontrakter!$D$2,L581=Kontrakter!$C$4,Kontrakter!$D$4,L581=Kontrakter!$C$5,Kontrakter!$D$5,L581=Kontrakter!$C$6,Kontrakter!$D$6,L581=Kontrakter!$C$7,Kontrakter!$D$7,L581=Kontrakter!$C$8,Kontrakter!$D$8,L581=Kontrakter!$C$9,Kontrakter!$D$9,L581=Kontrakter!$C$10,Kontrakter!$D$10,L581=Kontrakter!$C$11,Kontrakter!$D$11)</f>
        <v>23128800</v>
      </c>
      <c r="N581" s="47" t="str" cm="1">
        <f t="array" ref="N581">_xlfn.IFS(L581=Kontrakter!$C$3,Kontrakter!$E$3,L581=Kontrakter!$C$2,Kontrakter!$E$2,L581=Kontrakter!$C$4,Kontrakter!$E$4,L581=Kontrakter!$C$5,Kontrakter!$E$5,L581=Kontrakter!$C$6,Kontrakter!$E$6,L581=Kontrakter!$C$7,Kontrakter!$E$7,L581=Kontrakter!$C$8,Kontrakter!$E$8,L581=Kontrakter!$C$9,Kontrakter!$E$9,L581=Kontrakter!$C$10,Kontrakter!$E$10,L581=Kontrakter!$C$11,Kontrakter!$E$11)</f>
        <v>tilsyn@elvia.no</v>
      </c>
    </row>
    <row r="582" spans="1:14" s="42" customFormat="1" x14ac:dyDescent="0.3">
      <c r="A582" s="43">
        <v>1182</v>
      </c>
      <c r="B582" s="42" t="s">
        <v>10</v>
      </c>
      <c r="C582" s="42" t="s">
        <v>611</v>
      </c>
      <c r="D582" s="42" t="s">
        <v>16</v>
      </c>
      <c r="E582" s="42" t="s">
        <v>72</v>
      </c>
      <c r="F582" s="44" t="s">
        <v>1403</v>
      </c>
      <c r="G582" s="42" t="s">
        <v>10</v>
      </c>
      <c r="H582" s="45" t="s">
        <v>1367</v>
      </c>
      <c r="I582" s="46">
        <v>3</v>
      </c>
      <c r="J582" s="46" t="s">
        <v>10</v>
      </c>
      <c r="K582" s="46" t="s">
        <v>72</v>
      </c>
      <c r="L582" s="45" t="str" cm="1">
        <f t="array" ref="L582">_xlfn.IFS(H582=Kontrakter!$B$3,Kontrakter!$C$3,H582=Kontrakter!$B$2,Kontrakter!$C$2,H582=Kontrakter!$B$4,Kontrakter!$C$4,H582=Kontrakter!$B$5,Kontrakter!$C$5,H582=Kontrakter!$B$6,Kontrakter!$C$6,H582=Kontrakter!$B$7,Kontrakter!$C$7,H582=Kontrakter!$B$8,Kontrakter!$C$8,H582=Kontrakter!$B$9,Kontrakter!$C$9,H582=Kontrakter!$B$10,Kontrakter!$C$10,H582=Kontrakter!$B$11,Kontrakter!$C$11)</f>
        <v>Omexom Elsikkerhet AS</v>
      </c>
      <c r="M582" s="45" cm="1">
        <f t="array" ref="M582">_xlfn.IFS(L582=Kontrakter!$C$3,Kontrakter!$D$3,L582=Kontrakter!$C$2,Kontrakter!$D$2,L582=Kontrakter!$C$4,Kontrakter!$D$4,L582=Kontrakter!$C$5,Kontrakter!$D$5,L582=Kontrakter!$C$6,Kontrakter!$D$6,L582=Kontrakter!$C$7,Kontrakter!$D$7,L582=Kontrakter!$C$8,Kontrakter!$D$8,L582=Kontrakter!$C$9,Kontrakter!$D$9,L582=Kontrakter!$C$10,Kontrakter!$D$10,L582=Kontrakter!$C$11,Kontrakter!$D$11)</f>
        <v>23128800</v>
      </c>
      <c r="N582" s="47" t="str" cm="1">
        <f t="array" ref="N582">_xlfn.IFS(L582=Kontrakter!$C$3,Kontrakter!$E$3,L582=Kontrakter!$C$2,Kontrakter!$E$2,L582=Kontrakter!$C$4,Kontrakter!$E$4,L582=Kontrakter!$C$5,Kontrakter!$E$5,L582=Kontrakter!$C$6,Kontrakter!$E$6,L582=Kontrakter!$C$7,Kontrakter!$E$7,L582=Kontrakter!$C$8,Kontrakter!$E$8,L582=Kontrakter!$C$9,Kontrakter!$E$9,L582=Kontrakter!$C$10,Kontrakter!$E$10,L582=Kontrakter!$C$11,Kontrakter!$E$11)</f>
        <v>tilsyn@elvia.no</v>
      </c>
    </row>
    <row r="583" spans="1:14" s="42" customFormat="1" x14ac:dyDescent="0.3">
      <c r="A583" s="43">
        <v>1184</v>
      </c>
      <c r="B583" s="42" t="s">
        <v>10</v>
      </c>
      <c r="C583" s="42" t="s">
        <v>612</v>
      </c>
      <c r="D583" s="42" t="s">
        <v>16</v>
      </c>
      <c r="E583" s="42" t="s">
        <v>72</v>
      </c>
      <c r="F583" s="44" t="s">
        <v>1403</v>
      </c>
      <c r="G583" s="42" t="s">
        <v>10</v>
      </c>
      <c r="H583" s="45" t="s">
        <v>1367</v>
      </c>
      <c r="I583" s="46">
        <v>3</v>
      </c>
      <c r="J583" s="46" t="s">
        <v>10</v>
      </c>
      <c r="K583" s="46" t="s">
        <v>72</v>
      </c>
      <c r="L583" s="45" t="str" cm="1">
        <f t="array" ref="L583">_xlfn.IFS(H583=Kontrakter!$B$3,Kontrakter!$C$3,H583=Kontrakter!$B$2,Kontrakter!$C$2,H583=Kontrakter!$B$4,Kontrakter!$C$4,H583=Kontrakter!$B$5,Kontrakter!$C$5,H583=Kontrakter!$B$6,Kontrakter!$C$6,H583=Kontrakter!$B$7,Kontrakter!$C$7,H583=Kontrakter!$B$8,Kontrakter!$C$8,H583=Kontrakter!$B$9,Kontrakter!$C$9,H583=Kontrakter!$B$10,Kontrakter!$C$10,H583=Kontrakter!$B$11,Kontrakter!$C$11)</f>
        <v>Omexom Elsikkerhet AS</v>
      </c>
      <c r="M583" s="45" cm="1">
        <f t="array" ref="M583">_xlfn.IFS(L583=Kontrakter!$C$3,Kontrakter!$D$3,L583=Kontrakter!$C$2,Kontrakter!$D$2,L583=Kontrakter!$C$4,Kontrakter!$D$4,L583=Kontrakter!$C$5,Kontrakter!$D$5,L583=Kontrakter!$C$6,Kontrakter!$D$6,L583=Kontrakter!$C$7,Kontrakter!$D$7,L583=Kontrakter!$C$8,Kontrakter!$D$8,L583=Kontrakter!$C$9,Kontrakter!$D$9,L583=Kontrakter!$C$10,Kontrakter!$D$10,L583=Kontrakter!$C$11,Kontrakter!$D$11)</f>
        <v>23128800</v>
      </c>
      <c r="N583" s="47" t="str" cm="1">
        <f t="array" ref="N583">_xlfn.IFS(L583=Kontrakter!$C$3,Kontrakter!$E$3,L583=Kontrakter!$C$2,Kontrakter!$E$2,L583=Kontrakter!$C$4,Kontrakter!$E$4,L583=Kontrakter!$C$5,Kontrakter!$E$5,L583=Kontrakter!$C$6,Kontrakter!$E$6,L583=Kontrakter!$C$7,Kontrakter!$E$7,L583=Kontrakter!$C$8,Kontrakter!$E$8,L583=Kontrakter!$C$9,Kontrakter!$E$9,L583=Kontrakter!$C$10,Kontrakter!$E$10,L583=Kontrakter!$C$11,Kontrakter!$E$11)</f>
        <v>tilsyn@elvia.no</v>
      </c>
    </row>
    <row r="584" spans="1:14" s="42" customFormat="1" x14ac:dyDescent="0.3">
      <c r="A584" s="43">
        <v>1185</v>
      </c>
      <c r="B584" s="42" t="s">
        <v>10</v>
      </c>
      <c r="C584" s="42" t="s">
        <v>613</v>
      </c>
      <c r="D584" s="42" t="s">
        <v>16</v>
      </c>
      <c r="E584" s="42" t="s">
        <v>72</v>
      </c>
      <c r="F584" s="44" t="s">
        <v>1403</v>
      </c>
      <c r="G584" s="42" t="s">
        <v>10</v>
      </c>
      <c r="H584" s="45" t="s">
        <v>1367</v>
      </c>
      <c r="I584" s="46">
        <v>3</v>
      </c>
      <c r="J584" s="46" t="s">
        <v>10</v>
      </c>
      <c r="K584" s="46" t="s">
        <v>72</v>
      </c>
      <c r="L584" s="45" t="str" cm="1">
        <f t="array" ref="L584">_xlfn.IFS(H584=Kontrakter!$B$3,Kontrakter!$C$3,H584=Kontrakter!$B$2,Kontrakter!$C$2,H584=Kontrakter!$B$4,Kontrakter!$C$4,H584=Kontrakter!$B$5,Kontrakter!$C$5,H584=Kontrakter!$B$6,Kontrakter!$C$6,H584=Kontrakter!$B$7,Kontrakter!$C$7,H584=Kontrakter!$B$8,Kontrakter!$C$8,H584=Kontrakter!$B$9,Kontrakter!$C$9,H584=Kontrakter!$B$10,Kontrakter!$C$10,H584=Kontrakter!$B$11,Kontrakter!$C$11)</f>
        <v>Omexom Elsikkerhet AS</v>
      </c>
      <c r="M584" s="45" cm="1">
        <f t="array" ref="M584">_xlfn.IFS(L584=Kontrakter!$C$3,Kontrakter!$D$3,L584=Kontrakter!$C$2,Kontrakter!$D$2,L584=Kontrakter!$C$4,Kontrakter!$D$4,L584=Kontrakter!$C$5,Kontrakter!$D$5,L584=Kontrakter!$C$6,Kontrakter!$D$6,L584=Kontrakter!$C$7,Kontrakter!$D$7,L584=Kontrakter!$C$8,Kontrakter!$D$8,L584=Kontrakter!$C$9,Kontrakter!$D$9,L584=Kontrakter!$C$10,Kontrakter!$D$10,L584=Kontrakter!$C$11,Kontrakter!$D$11)</f>
        <v>23128800</v>
      </c>
      <c r="N584" s="47" t="str" cm="1">
        <f t="array" ref="N584">_xlfn.IFS(L584=Kontrakter!$C$3,Kontrakter!$E$3,L584=Kontrakter!$C$2,Kontrakter!$E$2,L584=Kontrakter!$C$4,Kontrakter!$E$4,L584=Kontrakter!$C$5,Kontrakter!$E$5,L584=Kontrakter!$C$6,Kontrakter!$E$6,L584=Kontrakter!$C$7,Kontrakter!$E$7,L584=Kontrakter!$C$8,Kontrakter!$E$8,L584=Kontrakter!$C$9,Kontrakter!$E$9,L584=Kontrakter!$C$10,Kontrakter!$E$10,L584=Kontrakter!$C$11,Kontrakter!$E$11)</f>
        <v>tilsyn@elvia.no</v>
      </c>
    </row>
    <row r="585" spans="1:14" s="42" customFormat="1" x14ac:dyDescent="0.3">
      <c r="A585" s="43">
        <v>1187</v>
      </c>
      <c r="B585" s="42" t="s">
        <v>10</v>
      </c>
      <c r="C585" s="42" t="s">
        <v>614</v>
      </c>
      <c r="D585" s="42" t="s">
        <v>16</v>
      </c>
      <c r="E585" s="42" t="s">
        <v>372</v>
      </c>
      <c r="F585" s="44" t="s">
        <v>1403</v>
      </c>
      <c r="G585" s="42" t="s">
        <v>10</v>
      </c>
      <c r="H585" s="45" t="s">
        <v>1367</v>
      </c>
      <c r="I585" s="46">
        <v>3</v>
      </c>
      <c r="J585" s="46" t="s">
        <v>10</v>
      </c>
      <c r="K585" s="46" t="s">
        <v>372</v>
      </c>
      <c r="L585" s="45" t="str" cm="1">
        <f t="array" ref="L585">_xlfn.IFS(H585=Kontrakter!$B$3,Kontrakter!$C$3,H585=Kontrakter!$B$2,Kontrakter!$C$2,H585=Kontrakter!$B$4,Kontrakter!$C$4,H585=Kontrakter!$B$5,Kontrakter!$C$5,H585=Kontrakter!$B$6,Kontrakter!$C$6,H585=Kontrakter!$B$7,Kontrakter!$C$7,H585=Kontrakter!$B$8,Kontrakter!$C$8,H585=Kontrakter!$B$9,Kontrakter!$C$9,H585=Kontrakter!$B$10,Kontrakter!$C$10,H585=Kontrakter!$B$11,Kontrakter!$C$11)</f>
        <v>Omexom Elsikkerhet AS</v>
      </c>
      <c r="M585" s="45" cm="1">
        <f t="array" ref="M585">_xlfn.IFS(L585=Kontrakter!$C$3,Kontrakter!$D$3,L585=Kontrakter!$C$2,Kontrakter!$D$2,L585=Kontrakter!$C$4,Kontrakter!$D$4,L585=Kontrakter!$C$5,Kontrakter!$D$5,L585=Kontrakter!$C$6,Kontrakter!$D$6,L585=Kontrakter!$C$7,Kontrakter!$D$7,L585=Kontrakter!$C$8,Kontrakter!$D$8,L585=Kontrakter!$C$9,Kontrakter!$D$9,L585=Kontrakter!$C$10,Kontrakter!$D$10,L585=Kontrakter!$C$11,Kontrakter!$D$11)</f>
        <v>23128800</v>
      </c>
      <c r="N585" s="47" t="str" cm="1">
        <f t="array" ref="N585">_xlfn.IFS(L585=Kontrakter!$C$3,Kontrakter!$E$3,L585=Kontrakter!$C$2,Kontrakter!$E$2,L585=Kontrakter!$C$4,Kontrakter!$E$4,L585=Kontrakter!$C$5,Kontrakter!$E$5,L585=Kontrakter!$C$6,Kontrakter!$E$6,L585=Kontrakter!$C$7,Kontrakter!$E$7,L585=Kontrakter!$C$8,Kontrakter!$E$8,L585=Kontrakter!$C$9,Kontrakter!$E$9,L585=Kontrakter!$C$10,Kontrakter!$E$10,L585=Kontrakter!$C$11,Kontrakter!$E$11)</f>
        <v>tilsyn@elvia.no</v>
      </c>
    </row>
    <row r="586" spans="1:14" s="42" customFormat="1" x14ac:dyDescent="0.3">
      <c r="A586" s="43">
        <v>1188</v>
      </c>
      <c r="B586" s="42" t="s">
        <v>10</v>
      </c>
      <c r="C586" s="42" t="s">
        <v>615</v>
      </c>
      <c r="D586" s="42" t="s">
        <v>16</v>
      </c>
      <c r="E586" s="42" t="s">
        <v>372</v>
      </c>
      <c r="F586" s="44" t="s">
        <v>1403</v>
      </c>
      <c r="G586" s="42" t="s">
        <v>10</v>
      </c>
      <c r="H586" s="45" t="s">
        <v>1367</v>
      </c>
      <c r="I586" s="46">
        <v>3</v>
      </c>
      <c r="J586" s="46" t="s">
        <v>10</v>
      </c>
      <c r="K586" s="46" t="s">
        <v>372</v>
      </c>
      <c r="L586" s="45" t="str" cm="1">
        <f t="array" ref="L586">_xlfn.IFS(H586=Kontrakter!$B$3,Kontrakter!$C$3,H586=Kontrakter!$B$2,Kontrakter!$C$2,H586=Kontrakter!$B$4,Kontrakter!$C$4,H586=Kontrakter!$B$5,Kontrakter!$C$5,H586=Kontrakter!$B$6,Kontrakter!$C$6,H586=Kontrakter!$B$7,Kontrakter!$C$7,H586=Kontrakter!$B$8,Kontrakter!$C$8,H586=Kontrakter!$B$9,Kontrakter!$C$9,H586=Kontrakter!$B$10,Kontrakter!$C$10,H586=Kontrakter!$B$11,Kontrakter!$C$11)</f>
        <v>Omexom Elsikkerhet AS</v>
      </c>
      <c r="M586" s="45" cm="1">
        <f t="array" ref="M586">_xlfn.IFS(L586=Kontrakter!$C$3,Kontrakter!$D$3,L586=Kontrakter!$C$2,Kontrakter!$D$2,L586=Kontrakter!$C$4,Kontrakter!$D$4,L586=Kontrakter!$C$5,Kontrakter!$D$5,L586=Kontrakter!$C$6,Kontrakter!$D$6,L586=Kontrakter!$C$7,Kontrakter!$D$7,L586=Kontrakter!$C$8,Kontrakter!$D$8,L586=Kontrakter!$C$9,Kontrakter!$D$9,L586=Kontrakter!$C$10,Kontrakter!$D$10,L586=Kontrakter!$C$11,Kontrakter!$D$11)</f>
        <v>23128800</v>
      </c>
      <c r="N586" s="47" t="str" cm="1">
        <f t="array" ref="N586">_xlfn.IFS(L586=Kontrakter!$C$3,Kontrakter!$E$3,L586=Kontrakter!$C$2,Kontrakter!$E$2,L586=Kontrakter!$C$4,Kontrakter!$E$4,L586=Kontrakter!$C$5,Kontrakter!$E$5,L586=Kontrakter!$C$6,Kontrakter!$E$6,L586=Kontrakter!$C$7,Kontrakter!$E$7,L586=Kontrakter!$C$8,Kontrakter!$E$8,L586=Kontrakter!$C$9,Kontrakter!$E$9,L586=Kontrakter!$C$10,Kontrakter!$E$10,L586=Kontrakter!$C$11,Kontrakter!$E$11)</f>
        <v>tilsyn@elvia.no</v>
      </c>
    </row>
    <row r="587" spans="1:14" s="42" customFormat="1" x14ac:dyDescent="0.3">
      <c r="A587" s="43">
        <v>1189</v>
      </c>
      <c r="B587" s="42" t="s">
        <v>10</v>
      </c>
      <c r="C587" s="42" t="s">
        <v>616</v>
      </c>
      <c r="D587" s="42" t="s">
        <v>16</v>
      </c>
      <c r="E587" s="42" t="s">
        <v>372</v>
      </c>
      <c r="F587" s="44" t="s">
        <v>1403</v>
      </c>
      <c r="G587" s="42" t="s">
        <v>10</v>
      </c>
      <c r="H587" s="45" t="s">
        <v>1367</v>
      </c>
      <c r="I587" s="46">
        <v>3</v>
      </c>
      <c r="J587" s="46" t="s">
        <v>10</v>
      </c>
      <c r="K587" s="46" t="s">
        <v>372</v>
      </c>
      <c r="L587" s="45" t="str" cm="1">
        <f t="array" ref="L587">_xlfn.IFS(H587=Kontrakter!$B$3,Kontrakter!$C$3,H587=Kontrakter!$B$2,Kontrakter!$C$2,H587=Kontrakter!$B$4,Kontrakter!$C$4,H587=Kontrakter!$B$5,Kontrakter!$C$5,H587=Kontrakter!$B$6,Kontrakter!$C$6,H587=Kontrakter!$B$7,Kontrakter!$C$7,H587=Kontrakter!$B$8,Kontrakter!$C$8,H587=Kontrakter!$B$9,Kontrakter!$C$9,H587=Kontrakter!$B$10,Kontrakter!$C$10,H587=Kontrakter!$B$11,Kontrakter!$C$11)</f>
        <v>Omexom Elsikkerhet AS</v>
      </c>
      <c r="M587" s="45" cm="1">
        <f t="array" ref="M587">_xlfn.IFS(L587=Kontrakter!$C$3,Kontrakter!$D$3,L587=Kontrakter!$C$2,Kontrakter!$D$2,L587=Kontrakter!$C$4,Kontrakter!$D$4,L587=Kontrakter!$C$5,Kontrakter!$D$5,L587=Kontrakter!$C$6,Kontrakter!$D$6,L587=Kontrakter!$C$7,Kontrakter!$D$7,L587=Kontrakter!$C$8,Kontrakter!$D$8,L587=Kontrakter!$C$9,Kontrakter!$D$9,L587=Kontrakter!$C$10,Kontrakter!$D$10,L587=Kontrakter!$C$11,Kontrakter!$D$11)</f>
        <v>23128800</v>
      </c>
      <c r="N587" s="47" t="str" cm="1">
        <f t="array" ref="N587">_xlfn.IFS(L587=Kontrakter!$C$3,Kontrakter!$E$3,L587=Kontrakter!$C$2,Kontrakter!$E$2,L587=Kontrakter!$C$4,Kontrakter!$E$4,L587=Kontrakter!$C$5,Kontrakter!$E$5,L587=Kontrakter!$C$6,Kontrakter!$E$6,L587=Kontrakter!$C$7,Kontrakter!$E$7,L587=Kontrakter!$C$8,Kontrakter!$E$8,L587=Kontrakter!$C$9,Kontrakter!$E$9,L587=Kontrakter!$C$10,Kontrakter!$E$10,L587=Kontrakter!$C$11,Kontrakter!$E$11)</f>
        <v>tilsyn@elvia.no</v>
      </c>
    </row>
    <row r="588" spans="1:14" s="42" customFormat="1" x14ac:dyDescent="0.3">
      <c r="A588" s="43">
        <v>1201</v>
      </c>
      <c r="B588" s="42" t="s">
        <v>10</v>
      </c>
      <c r="C588" s="42" t="s">
        <v>617</v>
      </c>
      <c r="D588" s="42" t="s">
        <v>12</v>
      </c>
      <c r="E588" s="42" t="s">
        <v>618</v>
      </c>
      <c r="F588" s="44" t="s">
        <v>1403</v>
      </c>
      <c r="G588" s="42" t="s">
        <v>10</v>
      </c>
      <c r="H588" s="45" t="s">
        <v>1367</v>
      </c>
      <c r="I588" s="46">
        <v>3</v>
      </c>
      <c r="J588" s="46" t="s">
        <v>10</v>
      </c>
      <c r="K588" s="46" t="s">
        <v>618</v>
      </c>
      <c r="L588" s="45" t="str" cm="1">
        <f t="array" ref="L588">_xlfn.IFS(H588=Kontrakter!$B$3,Kontrakter!$C$3,H588=Kontrakter!$B$2,Kontrakter!$C$2,H588=Kontrakter!$B$4,Kontrakter!$C$4,H588=Kontrakter!$B$5,Kontrakter!$C$5,H588=Kontrakter!$B$6,Kontrakter!$C$6,H588=Kontrakter!$B$7,Kontrakter!$C$7,H588=Kontrakter!$B$8,Kontrakter!$C$8,H588=Kontrakter!$B$9,Kontrakter!$C$9,H588=Kontrakter!$B$10,Kontrakter!$C$10,H588=Kontrakter!$B$11,Kontrakter!$C$11)</f>
        <v>Omexom Elsikkerhet AS</v>
      </c>
      <c r="M588" s="45" cm="1">
        <f t="array" ref="M588">_xlfn.IFS(L588=Kontrakter!$C$3,Kontrakter!$D$3,L588=Kontrakter!$C$2,Kontrakter!$D$2,L588=Kontrakter!$C$4,Kontrakter!$D$4,L588=Kontrakter!$C$5,Kontrakter!$D$5,L588=Kontrakter!$C$6,Kontrakter!$D$6,L588=Kontrakter!$C$7,Kontrakter!$D$7,L588=Kontrakter!$C$8,Kontrakter!$D$8,L588=Kontrakter!$C$9,Kontrakter!$D$9,L588=Kontrakter!$C$10,Kontrakter!$D$10,L588=Kontrakter!$C$11,Kontrakter!$D$11)</f>
        <v>23128800</v>
      </c>
      <c r="N588" s="47" t="str" cm="1">
        <f t="array" ref="N588">_xlfn.IFS(L588=Kontrakter!$C$3,Kontrakter!$E$3,L588=Kontrakter!$C$2,Kontrakter!$E$2,L588=Kontrakter!$C$4,Kontrakter!$E$4,L588=Kontrakter!$C$5,Kontrakter!$E$5,L588=Kontrakter!$C$6,Kontrakter!$E$6,L588=Kontrakter!$C$7,Kontrakter!$E$7,L588=Kontrakter!$C$8,Kontrakter!$E$8,L588=Kontrakter!$C$9,Kontrakter!$E$9,L588=Kontrakter!$C$10,Kontrakter!$E$10,L588=Kontrakter!$C$11,Kontrakter!$E$11)</f>
        <v>tilsyn@elvia.no</v>
      </c>
    </row>
    <row r="589" spans="1:14" s="42" customFormat="1" x14ac:dyDescent="0.3">
      <c r="A589" s="43">
        <v>1203</v>
      </c>
      <c r="B589" s="42" t="s">
        <v>10</v>
      </c>
      <c r="C589" s="42" t="s">
        <v>619</v>
      </c>
      <c r="D589" s="42" t="s">
        <v>12</v>
      </c>
      <c r="E589" s="42" t="s">
        <v>618</v>
      </c>
      <c r="F589" s="44" t="s">
        <v>1403</v>
      </c>
      <c r="G589" s="42" t="s">
        <v>10</v>
      </c>
      <c r="H589" s="45" t="s">
        <v>1367</v>
      </c>
      <c r="I589" s="46">
        <v>3</v>
      </c>
      <c r="J589" s="46" t="s">
        <v>10</v>
      </c>
      <c r="K589" s="46" t="s">
        <v>618</v>
      </c>
      <c r="L589" s="45" t="str" cm="1">
        <f t="array" ref="L589">_xlfn.IFS(H589=Kontrakter!$B$3,Kontrakter!$C$3,H589=Kontrakter!$B$2,Kontrakter!$C$2,H589=Kontrakter!$B$4,Kontrakter!$C$4,H589=Kontrakter!$B$5,Kontrakter!$C$5,H589=Kontrakter!$B$6,Kontrakter!$C$6,H589=Kontrakter!$B$7,Kontrakter!$C$7,H589=Kontrakter!$B$8,Kontrakter!$C$8,H589=Kontrakter!$B$9,Kontrakter!$C$9,H589=Kontrakter!$B$10,Kontrakter!$C$10,H589=Kontrakter!$B$11,Kontrakter!$C$11)</f>
        <v>Omexom Elsikkerhet AS</v>
      </c>
      <c r="M589" s="45" cm="1">
        <f t="array" ref="M589">_xlfn.IFS(L589=Kontrakter!$C$3,Kontrakter!$D$3,L589=Kontrakter!$C$2,Kontrakter!$D$2,L589=Kontrakter!$C$4,Kontrakter!$D$4,L589=Kontrakter!$C$5,Kontrakter!$D$5,L589=Kontrakter!$C$6,Kontrakter!$D$6,L589=Kontrakter!$C$7,Kontrakter!$D$7,L589=Kontrakter!$C$8,Kontrakter!$D$8,L589=Kontrakter!$C$9,Kontrakter!$D$9,L589=Kontrakter!$C$10,Kontrakter!$D$10,L589=Kontrakter!$C$11,Kontrakter!$D$11)</f>
        <v>23128800</v>
      </c>
      <c r="N589" s="47" t="str" cm="1">
        <f t="array" ref="N589">_xlfn.IFS(L589=Kontrakter!$C$3,Kontrakter!$E$3,L589=Kontrakter!$C$2,Kontrakter!$E$2,L589=Kontrakter!$C$4,Kontrakter!$E$4,L589=Kontrakter!$C$5,Kontrakter!$E$5,L589=Kontrakter!$C$6,Kontrakter!$E$6,L589=Kontrakter!$C$7,Kontrakter!$E$7,L589=Kontrakter!$C$8,Kontrakter!$E$8,L589=Kontrakter!$C$9,Kontrakter!$E$9,L589=Kontrakter!$C$10,Kontrakter!$E$10,L589=Kontrakter!$C$11,Kontrakter!$E$11)</f>
        <v>tilsyn@elvia.no</v>
      </c>
    </row>
    <row r="590" spans="1:14" s="42" customFormat="1" x14ac:dyDescent="0.3">
      <c r="A590" s="43">
        <v>1204</v>
      </c>
      <c r="B590" s="42" t="s">
        <v>10</v>
      </c>
      <c r="C590" s="42" t="s">
        <v>620</v>
      </c>
      <c r="D590" s="42" t="s">
        <v>12</v>
      </c>
      <c r="E590" s="42" t="s">
        <v>618</v>
      </c>
      <c r="F590" s="44" t="s">
        <v>1403</v>
      </c>
      <c r="G590" s="42" t="s">
        <v>10</v>
      </c>
      <c r="H590" s="45" t="s">
        <v>1367</v>
      </c>
      <c r="I590" s="46">
        <v>3</v>
      </c>
      <c r="J590" s="46" t="s">
        <v>10</v>
      </c>
      <c r="K590" s="46" t="s">
        <v>618</v>
      </c>
      <c r="L590" s="45" t="str" cm="1">
        <f t="array" ref="L590">_xlfn.IFS(H590=Kontrakter!$B$3,Kontrakter!$C$3,H590=Kontrakter!$B$2,Kontrakter!$C$2,H590=Kontrakter!$B$4,Kontrakter!$C$4,H590=Kontrakter!$B$5,Kontrakter!$C$5,H590=Kontrakter!$B$6,Kontrakter!$C$6,H590=Kontrakter!$B$7,Kontrakter!$C$7,H590=Kontrakter!$B$8,Kontrakter!$C$8,H590=Kontrakter!$B$9,Kontrakter!$C$9,H590=Kontrakter!$B$10,Kontrakter!$C$10,H590=Kontrakter!$B$11,Kontrakter!$C$11)</f>
        <v>Omexom Elsikkerhet AS</v>
      </c>
      <c r="M590" s="45" cm="1">
        <f t="array" ref="M590">_xlfn.IFS(L590=Kontrakter!$C$3,Kontrakter!$D$3,L590=Kontrakter!$C$2,Kontrakter!$D$2,L590=Kontrakter!$C$4,Kontrakter!$D$4,L590=Kontrakter!$C$5,Kontrakter!$D$5,L590=Kontrakter!$C$6,Kontrakter!$D$6,L590=Kontrakter!$C$7,Kontrakter!$D$7,L590=Kontrakter!$C$8,Kontrakter!$D$8,L590=Kontrakter!$C$9,Kontrakter!$D$9,L590=Kontrakter!$C$10,Kontrakter!$D$10,L590=Kontrakter!$C$11,Kontrakter!$D$11)</f>
        <v>23128800</v>
      </c>
      <c r="N590" s="47" t="str" cm="1">
        <f t="array" ref="N590">_xlfn.IFS(L590=Kontrakter!$C$3,Kontrakter!$E$3,L590=Kontrakter!$C$2,Kontrakter!$E$2,L590=Kontrakter!$C$4,Kontrakter!$E$4,L590=Kontrakter!$C$5,Kontrakter!$E$5,L590=Kontrakter!$C$6,Kontrakter!$E$6,L590=Kontrakter!$C$7,Kontrakter!$E$7,L590=Kontrakter!$C$8,Kontrakter!$E$8,L590=Kontrakter!$C$9,Kontrakter!$E$9,L590=Kontrakter!$C$10,Kontrakter!$E$10,L590=Kontrakter!$C$11,Kontrakter!$E$11)</f>
        <v>tilsyn@elvia.no</v>
      </c>
    </row>
    <row r="591" spans="1:14" s="42" customFormat="1" x14ac:dyDescent="0.3">
      <c r="A591" s="43">
        <v>1205</v>
      </c>
      <c r="B591" s="42" t="s">
        <v>10</v>
      </c>
      <c r="C591" s="42" t="s">
        <v>621</v>
      </c>
      <c r="D591" s="42" t="s">
        <v>12</v>
      </c>
      <c r="E591" s="42" t="s">
        <v>618</v>
      </c>
      <c r="F591" s="44" t="s">
        <v>1403</v>
      </c>
      <c r="G591" s="42" t="s">
        <v>10</v>
      </c>
      <c r="H591" s="45" t="s">
        <v>1367</v>
      </c>
      <c r="I591" s="46">
        <v>3</v>
      </c>
      <c r="J591" s="46" t="s">
        <v>10</v>
      </c>
      <c r="K591" s="46" t="s">
        <v>618</v>
      </c>
      <c r="L591" s="45" t="str" cm="1">
        <f t="array" ref="L591">_xlfn.IFS(H591=Kontrakter!$B$3,Kontrakter!$C$3,H591=Kontrakter!$B$2,Kontrakter!$C$2,H591=Kontrakter!$B$4,Kontrakter!$C$4,H591=Kontrakter!$B$5,Kontrakter!$C$5,H591=Kontrakter!$B$6,Kontrakter!$C$6,H591=Kontrakter!$B$7,Kontrakter!$C$7,H591=Kontrakter!$B$8,Kontrakter!$C$8,H591=Kontrakter!$B$9,Kontrakter!$C$9,H591=Kontrakter!$B$10,Kontrakter!$C$10,H591=Kontrakter!$B$11,Kontrakter!$C$11)</f>
        <v>Omexom Elsikkerhet AS</v>
      </c>
      <c r="M591" s="45" cm="1">
        <f t="array" ref="M591">_xlfn.IFS(L591=Kontrakter!$C$3,Kontrakter!$D$3,L591=Kontrakter!$C$2,Kontrakter!$D$2,L591=Kontrakter!$C$4,Kontrakter!$D$4,L591=Kontrakter!$C$5,Kontrakter!$D$5,L591=Kontrakter!$C$6,Kontrakter!$D$6,L591=Kontrakter!$C$7,Kontrakter!$D$7,L591=Kontrakter!$C$8,Kontrakter!$D$8,L591=Kontrakter!$C$9,Kontrakter!$D$9,L591=Kontrakter!$C$10,Kontrakter!$D$10,L591=Kontrakter!$C$11,Kontrakter!$D$11)</f>
        <v>23128800</v>
      </c>
      <c r="N591" s="47" t="str" cm="1">
        <f t="array" ref="N591">_xlfn.IFS(L591=Kontrakter!$C$3,Kontrakter!$E$3,L591=Kontrakter!$C$2,Kontrakter!$E$2,L591=Kontrakter!$C$4,Kontrakter!$E$4,L591=Kontrakter!$C$5,Kontrakter!$E$5,L591=Kontrakter!$C$6,Kontrakter!$E$6,L591=Kontrakter!$C$7,Kontrakter!$E$7,L591=Kontrakter!$C$8,Kontrakter!$E$8,L591=Kontrakter!$C$9,Kontrakter!$E$9,L591=Kontrakter!$C$10,Kontrakter!$E$10,L591=Kontrakter!$C$11,Kontrakter!$E$11)</f>
        <v>tilsyn@elvia.no</v>
      </c>
    </row>
    <row r="592" spans="1:14" s="42" customFormat="1" x14ac:dyDescent="0.3">
      <c r="A592" s="43">
        <v>1207</v>
      </c>
      <c r="B592" s="42" t="s">
        <v>10</v>
      </c>
      <c r="C592" s="42" t="s">
        <v>622</v>
      </c>
      <c r="D592" s="42" t="s">
        <v>12</v>
      </c>
      <c r="E592" s="42" t="s">
        <v>618</v>
      </c>
      <c r="F592" s="44" t="s">
        <v>1403</v>
      </c>
      <c r="G592" s="42" t="s">
        <v>10</v>
      </c>
      <c r="H592" s="45" t="s">
        <v>1367</v>
      </c>
      <c r="I592" s="46">
        <v>3</v>
      </c>
      <c r="J592" s="46" t="s">
        <v>10</v>
      </c>
      <c r="K592" s="46" t="s">
        <v>618</v>
      </c>
      <c r="L592" s="45" t="str" cm="1">
        <f t="array" ref="L592">_xlfn.IFS(H592=Kontrakter!$B$3,Kontrakter!$C$3,H592=Kontrakter!$B$2,Kontrakter!$C$2,H592=Kontrakter!$B$4,Kontrakter!$C$4,H592=Kontrakter!$B$5,Kontrakter!$C$5,H592=Kontrakter!$B$6,Kontrakter!$C$6,H592=Kontrakter!$B$7,Kontrakter!$C$7,H592=Kontrakter!$B$8,Kontrakter!$C$8,H592=Kontrakter!$B$9,Kontrakter!$C$9,H592=Kontrakter!$B$10,Kontrakter!$C$10,H592=Kontrakter!$B$11,Kontrakter!$C$11)</f>
        <v>Omexom Elsikkerhet AS</v>
      </c>
      <c r="M592" s="45" cm="1">
        <f t="array" ref="M592">_xlfn.IFS(L592=Kontrakter!$C$3,Kontrakter!$D$3,L592=Kontrakter!$C$2,Kontrakter!$D$2,L592=Kontrakter!$C$4,Kontrakter!$D$4,L592=Kontrakter!$C$5,Kontrakter!$D$5,L592=Kontrakter!$C$6,Kontrakter!$D$6,L592=Kontrakter!$C$7,Kontrakter!$D$7,L592=Kontrakter!$C$8,Kontrakter!$D$8,L592=Kontrakter!$C$9,Kontrakter!$D$9,L592=Kontrakter!$C$10,Kontrakter!$D$10,L592=Kontrakter!$C$11,Kontrakter!$D$11)</f>
        <v>23128800</v>
      </c>
      <c r="N592" s="47" t="str" cm="1">
        <f t="array" ref="N592">_xlfn.IFS(L592=Kontrakter!$C$3,Kontrakter!$E$3,L592=Kontrakter!$C$2,Kontrakter!$E$2,L592=Kontrakter!$C$4,Kontrakter!$E$4,L592=Kontrakter!$C$5,Kontrakter!$E$5,L592=Kontrakter!$C$6,Kontrakter!$E$6,L592=Kontrakter!$C$7,Kontrakter!$E$7,L592=Kontrakter!$C$8,Kontrakter!$E$8,L592=Kontrakter!$C$9,Kontrakter!$E$9,L592=Kontrakter!$C$10,Kontrakter!$E$10,L592=Kontrakter!$C$11,Kontrakter!$E$11)</f>
        <v>tilsyn@elvia.no</v>
      </c>
    </row>
    <row r="593" spans="1:14" s="42" customFormat="1" x14ac:dyDescent="0.3">
      <c r="A593" s="43">
        <v>1214</v>
      </c>
      <c r="B593" s="42" t="s">
        <v>10</v>
      </c>
      <c r="C593" s="42" t="s">
        <v>623</v>
      </c>
      <c r="D593" s="42" t="s">
        <v>12</v>
      </c>
      <c r="E593" s="42" t="s">
        <v>618</v>
      </c>
      <c r="F593" s="44" t="s">
        <v>1403</v>
      </c>
      <c r="G593" s="42" t="s">
        <v>10</v>
      </c>
      <c r="H593" s="45" t="s">
        <v>1367</v>
      </c>
      <c r="I593" s="46">
        <v>3</v>
      </c>
      <c r="J593" s="46" t="s">
        <v>10</v>
      </c>
      <c r="K593" s="46" t="s">
        <v>618</v>
      </c>
      <c r="L593" s="45" t="str" cm="1">
        <f t="array" ref="L593">_xlfn.IFS(H593=Kontrakter!$B$3,Kontrakter!$C$3,H593=Kontrakter!$B$2,Kontrakter!$C$2,H593=Kontrakter!$B$4,Kontrakter!$C$4,H593=Kontrakter!$B$5,Kontrakter!$C$5,H593=Kontrakter!$B$6,Kontrakter!$C$6,H593=Kontrakter!$B$7,Kontrakter!$C$7,H593=Kontrakter!$B$8,Kontrakter!$C$8,H593=Kontrakter!$B$9,Kontrakter!$C$9,H593=Kontrakter!$B$10,Kontrakter!$C$10,H593=Kontrakter!$B$11,Kontrakter!$C$11)</f>
        <v>Omexom Elsikkerhet AS</v>
      </c>
      <c r="M593" s="45" cm="1">
        <f t="array" ref="M593">_xlfn.IFS(L593=Kontrakter!$C$3,Kontrakter!$D$3,L593=Kontrakter!$C$2,Kontrakter!$D$2,L593=Kontrakter!$C$4,Kontrakter!$D$4,L593=Kontrakter!$C$5,Kontrakter!$D$5,L593=Kontrakter!$C$6,Kontrakter!$D$6,L593=Kontrakter!$C$7,Kontrakter!$D$7,L593=Kontrakter!$C$8,Kontrakter!$D$8,L593=Kontrakter!$C$9,Kontrakter!$D$9,L593=Kontrakter!$C$10,Kontrakter!$D$10,L593=Kontrakter!$C$11,Kontrakter!$D$11)</f>
        <v>23128800</v>
      </c>
      <c r="N593" s="47" t="str" cm="1">
        <f t="array" ref="N593">_xlfn.IFS(L593=Kontrakter!$C$3,Kontrakter!$E$3,L593=Kontrakter!$C$2,Kontrakter!$E$2,L593=Kontrakter!$C$4,Kontrakter!$E$4,L593=Kontrakter!$C$5,Kontrakter!$E$5,L593=Kontrakter!$C$6,Kontrakter!$E$6,L593=Kontrakter!$C$7,Kontrakter!$E$7,L593=Kontrakter!$C$8,Kontrakter!$E$8,L593=Kontrakter!$C$9,Kontrakter!$E$9,L593=Kontrakter!$C$10,Kontrakter!$E$10,L593=Kontrakter!$C$11,Kontrakter!$E$11)</f>
        <v>tilsyn@elvia.no</v>
      </c>
    </row>
    <row r="594" spans="1:14" s="42" customFormat="1" x14ac:dyDescent="0.3">
      <c r="A594" s="43">
        <v>1215</v>
      </c>
      <c r="B594" s="42" t="s">
        <v>10</v>
      </c>
      <c r="C594" s="42" t="s">
        <v>624</v>
      </c>
      <c r="D594" s="42" t="s">
        <v>12</v>
      </c>
      <c r="E594" s="42" t="s">
        <v>618</v>
      </c>
      <c r="F594" s="44" t="s">
        <v>1403</v>
      </c>
      <c r="G594" s="42" t="s">
        <v>10</v>
      </c>
      <c r="H594" s="45" t="s">
        <v>1367</v>
      </c>
      <c r="I594" s="46">
        <v>3</v>
      </c>
      <c r="J594" s="46" t="s">
        <v>10</v>
      </c>
      <c r="K594" s="46" t="s">
        <v>618</v>
      </c>
      <c r="L594" s="45" t="str" cm="1">
        <f t="array" ref="L594">_xlfn.IFS(H594=Kontrakter!$B$3,Kontrakter!$C$3,H594=Kontrakter!$B$2,Kontrakter!$C$2,H594=Kontrakter!$B$4,Kontrakter!$C$4,H594=Kontrakter!$B$5,Kontrakter!$C$5,H594=Kontrakter!$B$6,Kontrakter!$C$6,H594=Kontrakter!$B$7,Kontrakter!$C$7,H594=Kontrakter!$B$8,Kontrakter!$C$8,H594=Kontrakter!$B$9,Kontrakter!$C$9,H594=Kontrakter!$B$10,Kontrakter!$C$10,H594=Kontrakter!$B$11,Kontrakter!$C$11)</f>
        <v>Omexom Elsikkerhet AS</v>
      </c>
      <c r="M594" s="45" cm="1">
        <f t="array" ref="M594">_xlfn.IFS(L594=Kontrakter!$C$3,Kontrakter!$D$3,L594=Kontrakter!$C$2,Kontrakter!$D$2,L594=Kontrakter!$C$4,Kontrakter!$D$4,L594=Kontrakter!$C$5,Kontrakter!$D$5,L594=Kontrakter!$C$6,Kontrakter!$D$6,L594=Kontrakter!$C$7,Kontrakter!$D$7,L594=Kontrakter!$C$8,Kontrakter!$D$8,L594=Kontrakter!$C$9,Kontrakter!$D$9,L594=Kontrakter!$C$10,Kontrakter!$D$10,L594=Kontrakter!$C$11,Kontrakter!$D$11)</f>
        <v>23128800</v>
      </c>
      <c r="N594" s="47" t="str" cm="1">
        <f t="array" ref="N594">_xlfn.IFS(L594=Kontrakter!$C$3,Kontrakter!$E$3,L594=Kontrakter!$C$2,Kontrakter!$E$2,L594=Kontrakter!$C$4,Kontrakter!$E$4,L594=Kontrakter!$C$5,Kontrakter!$E$5,L594=Kontrakter!$C$6,Kontrakter!$E$6,L594=Kontrakter!$C$7,Kontrakter!$E$7,L594=Kontrakter!$C$8,Kontrakter!$E$8,L594=Kontrakter!$C$9,Kontrakter!$E$9,L594=Kontrakter!$C$10,Kontrakter!$E$10,L594=Kontrakter!$C$11,Kontrakter!$E$11)</f>
        <v>tilsyn@elvia.no</v>
      </c>
    </row>
    <row r="595" spans="1:14" s="42" customFormat="1" x14ac:dyDescent="0.3">
      <c r="A595" s="43">
        <v>1250</v>
      </c>
      <c r="B595" s="42" t="s">
        <v>10</v>
      </c>
      <c r="C595" s="42" t="s">
        <v>625</v>
      </c>
      <c r="D595" s="42" t="s">
        <v>16</v>
      </c>
      <c r="E595" s="42" t="s">
        <v>618</v>
      </c>
      <c r="F595" s="44" t="s">
        <v>1403</v>
      </c>
      <c r="G595" s="42" t="s">
        <v>10</v>
      </c>
      <c r="H595" s="45" t="s">
        <v>1367</v>
      </c>
      <c r="I595" s="46">
        <v>3</v>
      </c>
      <c r="J595" s="46" t="s">
        <v>10</v>
      </c>
      <c r="K595" s="46" t="s">
        <v>618</v>
      </c>
      <c r="L595" s="45" t="str" cm="1">
        <f t="array" ref="L595">_xlfn.IFS(H595=Kontrakter!$B$3,Kontrakter!$C$3,H595=Kontrakter!$B$2,Kontrakter!$C$2,H595=Kontrakter!$B$4,Kontrakter!$C$4,H595=Kontrakter!$B$5,Kontrakter!$C$5,H595=Kontrakter!$B$6,Kontrakter!$C$6,H595=Kontrakter!$B$7,Kontrakter!$C$7,H595=Kontrakter!$B$8,Kontrakter!$C$8,H595=Kontrakter!$B$9,Kontrakter!$C$9,H595=Kontrakter!$B$10,Kontrakter!$C$10,H595=Kontrakter!$B$11,Kontrakter!$C$11)</f>
        <v>Omexom Elsikkerhet AS</v>
      </c>
      <c r="M595" s="45" cm="1">
        <f t="array" ref="M595">_xlfn.IFS(L595=Kontrakter!$C$3,Kontrakter!$D$3,L595=Kontrakter!$C$2,Kontrakter!$D$2,L595=Kontrakter!$C$4,Kontrakter!$D$4,L595=Kontrakter!$C$5,Kontrakter!$D$5,L595=Kontrakter!$C$6,Kontrakter!$D$6,L595=Kontrakter!$C$7,Kontrakter!$D$7,L595=Kontrakter!$C$8,Kontrakter!$D$8,L595=Kontrakter!$C$9,Kontrakter!$D$9,L595=Kontrakter!$C$10,Kontrakter!$D$10,L595=Kontrakter!$C$11,Kontrakter!$D$11)</f>
        <v>23128800</v>
      </c>
      <c r="N595" s="47" t="str" cm="1">
        <f t="array" ref="N595">_xlfn.IFS(L595=Kontrakter!$C$3,Kontrakter!$E$3,L595=Kontrakter!$C$2,Kontrakter!$E$2,L595=Kontrakter!$C$4,Kontrakter!$E$4,L595=Kontrakter!$C$5,Kontrakter!$E$5,L595=Kontrakter!$C$6,Kontrakter!$E$6,L595=Kontrakter!$C$7,Kontrakter!$E$7,L595=Kontrakter!$C$8,Kontrakter!$E$8,L595=Kontrakter!$C$9,Kontrakter!$E$9,L595=Kontrakter!$C$10,Kontrakter!$E$10,L595=Kontrakter!$C$11,Kontrakter!$E$11)</f>
        <v>tilsyn@elvia.no</v>
      </c>
    </row>
    <row r="596" spans="1:14" s="42" customFormat="1" x14ac:dyDescent="0.3">
      <c r="A596" s="43">
        <v>1251</v>
      </c>
      <c r="B596" s="42" t="s">
        <v>10</v>
      </c>
      <c r="C596" s="42" t="s">
        <v>626</v>
      </c>
      <c r="D596" s="42" t="s">
        <v>16</v>
      </c>
      <c r="E596" s="42" t="s">
        <v>618</v>
      </c>
      <c r="F596" s="44" t="s">
        <v>1403</v>
      </c>
      <c r="G596" s="42" t="s">
        <v>10</v>
      </c>
      <c r="H596" s="45" t="s">
        <v>1367</v>
      </c>
      <c r="I596" s="46">
        <v>3</v>
      </c>
      <c r="J596" s="46" t="s">
        <v>10</v>
      </c>
      <c r="K596" s="46" t="s">
        <v>618</v>
      </c>
      <c r="L596" s="45" t="str" cm="1">
        <f t="array" ref="L596">_xlfn.IFS(H596=Kontrakter!$B$3,Kontrakter!$C$3,H596=Kontrakter!$B$2,Kontrakter!$C$2,H596=Kontrakter!$B$4,Kontrakter!$C$4,H596=Kontrakter!$B$5,Kontrakter!$C$5,H596=Kontrakter!$B$6,Kontrakter!$C$6,H596=Kontrakter!$B$7,Kontrakter!$C$7,H596=Kontrakter!$B$8,Kontrakter!$C$8,H596=Kontrakter!$B$9,Kontrakter!$C$9,H596=Kontrakter!$B$10,Kontrakter!$C$10,H596=Kontrakter!$B$11,Kontrakter!$C$11)</f>
        <v>Omexom Elsikkerhet AS</v>
      </c>
      <c r="M596" s="45" cm="1">
        <f t="array" ref="M596">_xlfn.IFS(L596=Kontrakter!$C$3,Kontrakter!$D$3,L596=Kontrakter!$C$2,Kontrakter!$D$2,L596=Kontrakter!$C$4,Kontrakter!$D$4,L596=Kontrakter!$C$5,Kontrakter!$D$5,L596=Kontrakter!$C$6,Kontrakter!$D$6,L596=Kontrakter!$C$7,Kontrakter!$D$7,L596=Kontrakter!$C$8,Kontrakter!$D$8,L596=Kontrakter!$C$9,Kontrakter!$D$9,L596=Kontrakter!$C$10,Kontrakter!$D$10,L596=Kontrakter!$C$11,Kontrakter!$D$11)</f>
        <v>23128800</v>
      </c>
      <c r="N596" s="47" t="str" cm="1">
        <f t="array" ref="N596">_xlfn.IFS(L596=Kontrakter!$C$3,Kontrakter!$E$3,L596=Kontrakter!$C$2,Kontrakter!$E$2,L596=Kontrakter!$C$4,Kontrakter!$E$4,L596=Kontrakter!$C$5,Kontrakter!$E$5,L596=Kontrakter!$C$6,Kontrakter!$E$6,L596=Kontrakter!$C$7,Kontrakter!$E$7,L596=Kontrakter!$C$8,Kontrakter!$E$8,L596=Kontrakter!$C$9,Kontrakter!$E$9,L596=Kontrakter!$C$10,Kontrakter!$E$10,L596=Kontrakter!$C$11,Kontrakter!$E$11)</f>
        <v>tilsyn@elvia.no</v>
      </c>
    </row>
    <row r="597" spans="1:14" s="42" customFormat="1" x14ac:dyDescent="0.3">
      <c r="A597" s="43">
        <v>1252</v>
      </c>
      <c r="B597" s="42" t="s">
        <v>10</v>
      </c>
      <c r="C597" s="42" t="s">
        <v>627</v>
      </c>
      <c r="D597" s="42" t="s">
        <v>16</v>
      </c>
      <c r="E597" s="42" t="s">
        <v>618</v>
      </c>
      <c r="F597" s="44" t="s">
        <v>1403</v>
      </c>
      <c r="G597" s="42" t="s">
        <v>10</v>
      </c>
      <c r="H597" s="45" t="s">
        <v>1367</v>
      </c>
      <c r="I597" s="46">
        <v>3</v>
      </c>
      <c r="J597" s="46" t="s">
        <v>10</v>
      </c>
      <c r="K597" s="46" t="s">
        <v>618</v>
      </c>
      <c r="L597" s="45" t="str" cm="1">
        <f t="array" ref="L597">_xlfn.IFS(H597=Kontrakter!$B$3,Kontrakter!$C$3,H597=Kontrakter!$B$2,Kontrakter!$C$2,H597=Kontrakter!$B$4,Kontrakter!$C$4,H597=Kontrakter!$B$5,Kontrakter!$C$5,H597=Kontrakter!$B$6,Kontrakter!$C$6,H597=Kontrakter!$B$7,Kontrakter!$C$7,H597=Kontrakter!$B$8,Kontrakter!$C$8,H597=Kontrakter!$B$9,Kontrakter!$C$9,H597=Kontrakter!$B$10,Kontrakter!$C$10,H597=Kontrakter!$B$11,Kontrakter!$C$11)</f>
        <v>Omexom Elsikkerhet AS</v>
      </c>
      <c r="M597" s="45" cm="1">
        <f t="array" ref="M597">_xlfn.IFS(L597=Kontrakter!$C$3,Kontrakter!$D$3,L597=Kontrakter!$C$2,Kontrakter!$D$2,L597=Kontrakter!$C$4,Kontrakter!$D$4,L597=Kontrakter!$C$5,Kontrakter!$D$5,L597=Kontrakter!$C$6,Kontrakter!$D$6,L597=Kontrakter!$C$7,Kontrakter!$D$7,L597=Kontrakter!$C$8,Kontrakter!$D$8,L597=Kontrakter!$C$9,Kontrakter!$D$9,L597=Kontrakter!$C$10,Kontrakter!$D$10,L597=Kontrakter!$C$11,Kontrakter!$D$11)</f>
        <v>23128800</v>
      </c>
      <c r="N597" s="47" t="str" cm="1">
        <f t="array" ref="N597">_xlfn.IFS(L597=Kontrakter!$C$3,Kontrakter!$E$3,L597=Kontrakter!$C$2,Kontrakter!$E$2,L597=Kontrakter!$C$4,Kontrakter!$E$4,L597=Kontrakter!$C$5,Kontrakter!$E$5,L597=Kontrakter!$C$6,Kontrakter!$E$6,L597=Kontrakter!$C$7,Kontrakter!$E$7,L597=Kontrakter!$C$8,Kontrakter!$E$8,L597=Kontrakter!$C$9,Kontrakter!$E$9,L597=Kontrakter!$C$10,Kontrakter!$E$10,L597=Kontrakter!$C$11,Kontrakter!$E$11)</f>
        <v>tilsyn@elvia.no</v>
      </c>
    </row>
    <row r="598" spans="1:14" s="42" customFormat="1" x14ac:dyDescent="0.3">
      <c r="A598" s="43">
        <v>1253</v>
      </c>
      <c r="B598" s="42" t="s">
        <v>10</v>
      </c>
      <c r="C598" s="42" t="s">
        <v>628</v>
      </c>
      <c r="D598" s="42" t="s">
        <v>16</v>
      </c>
      <c r="E598" s="42" t="s">
        <v>618</v>
      </c>
      <c r="F598" s="44" t="s">
        <v>1403</v>
      </c>
      <c r="G598" s="42" t="s">
        <v>10</v>
      </c>
      <c r="H598" s="45" t="s">
        <v>1367</v>
      </c>
      <c r="I598" s="46">
        <v>3</v>
      </c>
      <c r="J598" s="46" t="s">
        <v>10</v>
      </c>
      <c r="K598" s="46" t="s">
        <v>618</v>
      </c>
      <c r="L598" s="45" t="str" cm="1">
        <f t="array" ref="L598">_xlfn.IFS(H598=Kontrakter!$B$3,Kontrakter!$C$3,H598=Kontrakter!$B$2,Kontrakter!$C$2,H598=Kontrakter!$B$4,Kontrakter!$C$4,H598=Kontrakter!$B$5,Kontrakter!$C$5,H598=Kontrakter!$B$6,Kontrakter!$C$6,H598=Kontrakter!$B$7,Kontrakter!$C$7,H598=Kontrakter!$B$8,Kontrakter!$C$8,H598=Kontrakter!$B$9,Kontrakter!$C$9,H598=Kontrakter!$B$10,Kontrakter!$C$10,H598=Kontrakter!$B$11,Kontrakter!$C$11)</f>
        <v>Omexom Elsikkerhet AS</v>
      </c>
      <c r="M598" s="45" cm="1">
        <f t="array" ref="M598">_xlfn.IFS(L598=Kontrakter!$C$3,Kontrakter!$D$3,L598=Kontrakter!$C$2,Kontrakter!$D$2,L598=Kontrakter!$C$4,Kontrakter!$D$4,L598=Kontrakter!$C$5,Kontrakter!$D$5,L598=Kontrakter!$C$6,Kontrakter!$D$6,L598=Kontrakter!$C$7,Kontrakter!$D$7,L598=Kontrakter!$C$8,Kontrakter!$D$8,L598=Kontrakter!$C$9,Kontrakter!$D$9,L598=Kontrakter!$C$10,Kontrakter!$D$10,L598=Kontrakter!$C$11,Kontrakter!$D$11)</f>
        <v>23128800</v>
      </c>
      <c r="N598" s="47" t="str" cm="1">
        <f t="array" ref="N598">_xlfn.IFS(L598=Kontrakter!$C$3,Kontrakter!$E$3,L598=Kontrakter!$C$2,Kontrakter!$E$2,L598=Kontrakter!$C$4,Kontrakter!$E$4,L598=Kontrakter!$C$5,Kontrakter!$E$5,L598=Kontrakter!$C$6,Kontrakter!$E$6,L598=Kontrakter!$C$7,Kontrakter!$E$7,L598=Kontrakter!$C$8,Kontrakter!$E$8,L598=Kontrakter!$C$9,Kontrakter!$E$9,L598=Kontrakter!$C$10,Kontrakter!$E$10,L598=Kontrakter!$C$11,Kontrakter!$E$11)</f>
        <v>tilsyn@elvia.no</v>
      </c>
    </row>
    <row r="599" spans="1:14" s="42" customFormat="1" x14ac:dyDescent="0.3">
      <c r="A599" s="43">
        <v>1254</v>
      </c>
      <c r="B599" s="42" t="s">
        <v>10</v>
      </c>
      <c r="C599" s="42" t="s">
        <v>629</v>
      </c>
      <c r="D599" s="42" t="s">
        <v>16</v>
      </c>
      <c r="E599" s="42" t="s">
        <v>618</v>
      </c>
      <c r="F599" s="44" t="s">
        <v>1403</v>
      </c>
      <c r="G599" s="42" t="s">
        <v>10</v>
      </c>
      <c r="H599" s="45" t="s">
        <v>1367</v>
      </c>
      <c r="I599" s="46">
        <v>3</v>
      </c>
      <c r="J599" s="46" t="s">
        <v>10</v>
      </c>
      <c r="K599" s="46" t="s">
        <v>618</v>
      </c>
      <c r="L599" s="45" t="str" cm="1">
        <f t="array" ref="L599">_xlfn.IFS(H599=Kontrakter!$B$3,Kontrakter!$C$3,H599=Kontrakter!$B$2,Kontrakter!$C$2,H599=Kontrakter!$B$4,Kontrakter!$C$4,H599=Kontrakter!$B$5,Kontrakter!$C$5,H599=Kontrakter!$B$6,Kontrakter!$C$6,H599=Kontrakter!$B$7,Kontrakter!$C$7,H599=Kontrakter!$B$8,Kontrakter!$C$8,H599=Kontrakter!$B$9,Kontrakter!$C$9,H599=Kontrakter!$B$10,Kontrakter!$C$10,H599=Kontrakter!$B$11,Kontrakter!$C$11)</f>
        <v>Omexom Elsikkerhet AS</v>
      </c>
      <c r="M599" s="45" cm="1">
        <f t="array" ref="M599">_xlfn.IFS(L599=Kontrakter!$C$3,Kontrakter!$D$3,L599=Kontrakter!$C$2,Kontrakter!$D$2,L599=Kontrakter!$C$4,Kontrakter!$D$4,L599=Kontrakter!$C$5,Kontrakter!$D$5,L599=Kontrakter!$C$6,Kontrakter!$D$6,L599=Kontrakter!$C$7,Kontrakter!$D$7,L599=Kontrakter!$C$8,Kontrakter!$D$8,L599=Kontrakter!$C$9,Kontrakter!$D$9,L599=Kontrakter!$C$10,Kontrakter!$D$10,L599=Kontrakter!$C$11,Kontrakter!$D$11)</f>
        <v>23128800</v>
      </c>
      <c r="N599" s="47" t="str" cm="1">
        <f t="array" ref="N599">_xlfn.IFS(L599=Kontrakter!$C$3,Kontrakter!$E$3,L599=Kontrakter!$C$2,Kontrakter!$E$2,L599=Kontrakter!$C$4,Kontrakter!$E$4,L599=Kontrakter!$C$5,Kontrakter!$E$5,L599=Kontrakter!$C$6,Kontrakter!$E$6,L599=Kontrakter!$C$7,Kontrakter!$E$7,L599=Kontrakter!$C$8,Kontrakter!$E$8,L599=Kontrakter!$C$9,Kontrakter!$E$9,L599=Kontrakter!$C$10,Kontrakter!$E$10,L599=Kontrakter!$C$11,Kontrakter!$E$11)</f>
        <v>tilsyn@elvia.no</v>
      </c>
    </row>
    <row r="600" spans="1:14" s="42" customFormat="1" x14ac:dyDescent="0.3">
      <c r="A600" s="43">
        <v>1255</v>
      </c>
      <c r="B600" s="42" t="s">
        <v>10</v>
      </c>
      <c r="C600" s="42" t="s">
        <v>630</v>
      </c>
      <c r="D600" s="42" t="s">
        <v>16</v>
      </c>
      <c r="E600" s="42" t="s">
        <v>618</v>
      </c>
      <c r="F600" s="44" t="s">
        <v>1403</v>
      </c>
      <c r="G600" s="42" t="s">
        <v>10</v>
      </c>
      <c r="H600" s="45" t="s">
        <v>1367</v>
      </c>
      <c r="I600" s="46">
        <v>3</v>
      </c>
      <c r="J600" s="46" t="s">
        <v>10</v>
      </c>
      <c r="K600" s="46" t="s">
        <v>618</v>
      </c>
      <c r="L600" s="45" t="str" cm="1">
        <f t="array" ref="L600">_xlfn.IFS(H600=Kontrakter!$B$3,Kontrakter!$C$3,H600=Kontrakter!$B$2,Kontrakter!$C$2,H600=Kontrakter!$B$4,Kontrakter!$C$4,H600=Kontrakter!$B$5,Kontrakter!$C$5,H600=Kontrakter!$B$6,Kontrakter!$C$6,H600=Kontrakter!$B$7,Kontrakter!$C$7,H600=Kontrakter!$B$8,Kontrakter!$C$8,H600=Kontrakter!$B$9,Kontrakter!$C$9,H600=Kontrakter!$B$10,Kontrakter!$C$10,H600=Kontrakter!$B$11,Kontrakter!$C$11)</f>
        <v>Omexom Elsikkerhet AS</v>
      </c>
      <c r="M600" s="45" cm="1">
        <f t="array" ref="M600">_xlfn.IFS(L600=Kontrakter!$C$3,Kontrakter!$D$3,L600=Kontrakter!$C$2,Kontrakter!$D$2,L600=Kontrakter!$C$4,Kontrakter!$D$4,L600=Kontrakter!$C$5,Kontrakter!$D$5,L600=Kontrakter!$C$6,Kontrakter!$D$6,L600=Kontrakter!$C$7,Kontrakter!$D$7,L600=Kontrakter!$C$8,Kontrakter!$D$8,L600=Kontrakter!$C$9,Kontrakter!$D$9,L600=Kontrakter!$C$10,Kontrakter!$D$10,L600=Kontrakter!$C$11,Kontrakter!$D$11)</f>
        <v>23128800</v>
      </c>
      <c r="N600" s="47" t="str" cm="1">
        <f t="array" ref="N600">_xlfn.IFS(L600=Kontrakter!$C$3,Kontrakter!$E$3,L600=Kontrakter!$C$2,Kontrakter!$E$2,L600=Kontrakter!$C$4,Kontrakter!$E$4,L600=Kontrakter!$C$5,Kontrakter!$E$5,L600=Kontrakter!$C$6,Kontrakter!$E$6,L600=Kontrakter!$C$7,Kontrakter!$E$7,L600=Kontrakter!$C$8,Kontrakter!$E$8,L600=Kontrakter!$C$9,Kontrakter!$E$9,L600=Kontrakter!$C$10,Kontrakter!$E$10,L600=Kontrakter!$C$11,Kontrakter!$E$11)</f>
        <v>tilsyn@elvia.no</v>
      </c>
    </row>
    <row r="601" spans="1:14" s="42" customFormat="1" x14ac:dyDescent="0.3">
      <c r="A601" s="43">
        <v>1256</v>
      </c>
      <c r="B601" s="42" t="s">
        <v>10</v>
      </c>
      <c r="C601" s="42" t="s">
        <v>631</v>
      </c>
      <c r="D601" s="42" t="s">
        <v>16</v>
      </c>
      <c r="E601" s="42" t="s">
        <v>618</v>
      </c>
      <c r="F601" s="44" t="s">
        <v>1403</v>
      </c>
      <c r="G601" s="42" t="s">
        <v>10</v>
      </c>
      <c r="H601" s="45" t="s">
        <v>1367</v>
      </c>
      <c r="I601" s="46">
        <v>3</v>
      </c>
      <c r="J601" s="46" t="s">
        <v>10</v>
      </c>
      <c r="K601" s="46" t="s">
        <v>618</v>
      </c>
      <c r="L601" s="45" t="str" cm="1">
        <f t="array" ref="L601">_xlfn.IFS(H601=Kontrakter!$B$3,Kontrakter!$C$3,H601=Kontrakter!$B$2,Kontrakter!$C$2,H601=Kontrakter!$B$4,Kontrakter!$C$4,H601=Kontrakter!$B$5,Kontrakter!$C$5,H601=Kontrakter!$B$6,Kontrakter!$C$6,H601=Kontrakter!$B$7,Kontrakter!$C$7,H601=Kontrakter!$B$8,Kontrakter!$C$8,H601=Kontrakter!$B$9,Kontrakter!$C$9,H601=Kontrakter!$B$10,Kontrakter!$C$10,H601=Kontrakter!$B$11,Kontrakter!$C$11)</f>
        <v>Omexom Elsikkerhet AS</v>
      </c>
      <c r="M601" s="45" cm="1">
        <f t="array" ref="M601">_xlfn.IFS(L601=Kontrakter!$C$3,Kontrakter!$D$3,L601=Kontrakter!$C$2,Kontrakter!$D$2,L601=Kontrakter!$C$4,Kontrakter!$D$4,L601=Kontrakter!$C$5,Kontrakter!$D$5,L601=Kontrakter!$C$6,Kontrakter!$D$6,L601=Kontrakter!$C$7,Kontrakter!$D$7,L601=Kontrakter!$C$8,Kontrakter!$D$8,L601=Kontrakter!$C$9,Kontrakter!$D$9,L601=Kontrakter!$C$10,Kontrakter!$D$10,L601=Kontrakter!$C$11,Kontrakter!$D$11)</f>
        <v>23128800</v>
      </c>
      <c r="N601" s="47" t="str" cm="1">
        <f t="array" ref="N601">_xlfn.IFS(L601=Kontrakter!$C$3,Kontrakter!$E$3,L601=Kontrakter!$C$2,Kontrakter!$E$2,L601=Kontrakter!$C$4,Kontrakter!$E$4,L601=Kontrakter!$C$5,Kontrakter!$E$5,L601=Kontrakter!$C$6,Kontrakter!$E$6,L601=Kontrakter!$C$7,Kontrakter!$E$7,L601=Kontrakter!$C$8,Kontrakter!$E$8,L601=Kontrakter!$C$9,Kontrakter!$E$9,L601=Kontrakter!$C$10,Kontrakter!$E$10,L601=Kontrakter!$C$11,Kontrakter!$E$11)</f>
        <v>tilsyn@elvia.no</v>
      </c>
    </row>
    <row r="602" spans="1:14" s="42" customFormat="1" x14ac:dyDescent="0.3">
      <c r="A602" s="43">
        <v>1257</v>
      </c>
      <c r="B602" s="42" t="s">
        <v>10</v>
      </c>
      <c r="C602" s="42" t="s">
        <v>632</v>
      </c>
      <c r="D602" s="42" t="s">
        <v>16</v>
      </c>
      <c r="E602" s="42" t="s">
        <v>618</v>
      </c>
      <c r="F602" s="44" t="s">
        <v>1403</v>
      </c>
      <c r="G602" s="42" t="s">
        <v>10</v>
      </c>
      <c r="H602" s="45" t="s">
        <v>1367</v>
      </c>
      <c r="I602" s="46">
        <v>3</v>
      </c>
      <c r="J602" s="46" t="s">
        <v>10</v>
      </c>
      <c r="K602" s="46" t="s">
        <v>618</v>
      </c>
      <c r="L602" s="45" t="str" cm="1">
        <f t="array" ref="L602">_xlfn.IFS(H602=Kontrakter!$B$3,Kontrakter!$C$3,H602=Kontrakter!$B$2,Kontrakter!$C$2,H602=Kontrakter!$B$4,Kontrakter!$C$4,H602=Kontrakter!$B$5,Kontrakter!$C$5,H602=Kontrakter!$B$6,Kontrakter!$C$6,H602=Kontrakter!$B$7,Kontrakter!$C$7,H602=Kontrakter!$B$8,Kontrakter!$C$8,H602=Kontrakter!$B$9,Kontrakter!$C$9,H602=Kontrakter!$B$10,Kontrakter!$C$10,H602=Kontrakter!$B$11,Kontrakter!$C$11)</f>
        <v>Omexom Elsikkerhet AS</v>
      </c>
      <c r="M602" s="45" cm="1">
        <f t="array" ref="M602">_xlfn.IFS(L602=Kontrakter!$C$3,Kontrakter!$D$3,L602=Kontrakter!$C$2,Kontrakter!$D$2,L602=Kontrakter!$C$4,Kontrakter!$D$4,L602=Kontrakter!$C$5,Kontrakter!$D$5,L602=Kontrakter!$C$6,Kontrakter!$D$6,L602=Kontrakter!$C$7,Kontrakter!$D$7,L602=Kontrakter!$C$8,Kontrakter!$D$8,L602=Kontrakter!$C$9,Kontrakter!$D$9,L602=Kontrakter!$C$10,Kontrakter!$D$10,L602=Kontrakter!$C$11,Kontrakter!$D$11)</f>
        <v>23128800</v>
      </c>
      <c r="N602" s="47" t="str" cm="1">
        <f t="array" ref="N602">_xlfn.IFS(L602=Kontrakter!$C$3,Kontrakter!$E$3,L602=Kontrakter!$C$2,Kontrakter!$E$2,L602=Kontrakter!$C$4,Kontrakter!$E$4,L602=Kontrakter!$C$5,Kontrakter!$E$5,L602=Kontrakter!$C$6,Kontrakter!$E$6,L602=Kontrakter!$C$7,Kontrakter!$E$7,L602=Kontrakter!$C$8,Kontrakter!$E$8,L602=Kontrakter!$C$9,Kontrakter!$E$9,L602=Kontrakter!$C$10,Kontrakter!$E$10,L602=Kontrakter!$C$11,Kontrakter!$E$11)</f>
        <v>tilsyn@elvia.no</v>
      </c>
    </row>
    <row r="603" spans="1:14" s="42" customFormat="1" x14ac:dyDescent="0.3">
      <c r="A603" s="43">
        <v>1258</v>
      </c>
      <c r="B603" s="42" t="s">
        <v>10</v>
      </c>
      <c r="C603" s="42" t="s">
        <v>633</v>
      </c>
      <c r="D603" s="42" t="s">
        <v>16</v>
      </c>
      <c r="E603" s="42" t="s">
        <v>618</v>
      </c>
      <c r="F603" s="44" t="s">
        <v>1403</v>
      </c>
      <c r="G603" s="42" t="s">
        <v>10</v>
      </c>
      <c r="H603" s="45" t="s">
        <v>1367</v>
      </c>
      <c r="I603" s="46">
        <v>3</v>
      </c>
      <c r="J603" s="46" t="s">
        <v>10</v>
      </c>
      <c r="K603" s="46" t="s">
        <v>618</v>
      </c>
      <c r="L603" s="45" t="str" cm="1">
        <f t="array" ref="L603">_xlfn.IFS(H603=Kontrakter!$B$3,Kontrakter!$C$3,H603=Kontrakter!$B$2,Kontrakter!$C$2,H603=Kontrakter!$B$4,Kontrakter!$C$4,H603=Kontrakter!$B$5,Kontrakter!$C$5,H603=Kontrakter!$B$6,Kontrakter!$C$6,H603=Kontrakter!$B$7,Kontrakter!$C$7,H603=Kontrakter!$B$8,Kontrakter!$C$8,H603=Kontrakter!$B$9,Kontrakter!$C$9,H603=Kontrakter!$B$10,Kontrakter!$C$10,H603=Kontrakter!$B$11,Kontrakter!$C$11)</f>
        <v>Omexom Elsikkerhet AS</v>
      </c>
      <c r="M603" s="45" cm="1">
        <f t="array" ref="M603">_xlfn.IFS(L603=Kontrakter!$C$3,Kontrakter!$D$3,L603=Kontrakter!$C$2,Kontrakter!$D$2,L603=Kontrakter!$C$4,Kontrakter!$D$4,L603=Kontrakter!$C$5,Kontrakter!$D$5,L603=Kontrakter!$C$6,Kontrakter!$D$6,L603=Kontrakter!$C$7,Kontrakter!$D$7,L603=Kontrakter!$C$8,Kontrakter!$D$8,L603=Kontrakter!$C$9,Kontrakter!$D$9,L603=Kontrakter!$C$10,Kontrakter!$D$10,L603=Kontrakter!$C$11,Kontrakter!$D$11)</f>
        <v>23128800</v>
      </c>
      <c r="N603" s="47" t="str" cm="1">
        <f t="array" ref="N603">_xlfn.IFS(L603=Kontrakter!$C$3,Kontrakter!$E$3,L603=Kontrakter!$C$2,Kontrakter!$E$2,L603=Kontrakter!$C$4,Kontrakter!$E$4,L603=Kontrakter!$C$5,Kontrakter!$E$5,L603=Kontrakter!$C$6,Kontrakter!$E$6,L603=Kontrakter!$C$7,Kontrakter!$E$7,L603=Kontrakter!$C$8,Kontrakter!$E$8,L603=Kontrakter!$C$9,Kontrakter!$E$9,L603=Kontrakter!$C$10,Kontrakter!$E$10,L603=Kontrakter!$C$11,Kontrakter!$E$11)</f>
        <v>tilsyn@elvia.no</v>
      </c>
    </row>
    <row r="604" spans="1:14" s="42" customFormat="1" x14ac:dyDescent="0.3">
      <c r="A604" s="43">
        <v>1259</v>
      </c>
      <c r="B604" s="42" t="s">
        <v>10</v>
      </c>
      <c r="C604" s="42" t="s">
        <v>634</v>
      </c>
      <c r="D604" s="42" t="s">
        <v>16</v>
      </c>
      <c r="E604" s="42" t="s">
        <v>618</v>
      </c>
      <c r="F604" s="44" t="s">
        <v>1403</v>
      </c>
      <c r="G604" s="42" t="s">
        <v>10</v>
      </c>
      <c r="H604" s="45" t="s">
        <v>1367</v>
      </c>
      <c r="I604" s="46">
        <v>3</v>
      </c>
      <c r="J604" s="46" t="s">
        <v>10</v>
      </c>
      <c r="K604" s="46" t="s">
        <v>618</v>
      </c>
      <c r="L604" s="45" t="str" cm="1">
        <f t="array" ref="L604">_xlfn.IFS(H604=Kontrakter!$B$3,Kontrakter!$C$3,H604=Kontrakter!$B$2,Kontrakter!$C$2,H604=Kontrakter!$B$4,Kontrakter!$C$4,H604=Kontrakter!$B$5,Kontrakter!$C$5,H604=Kontrakter!$B$6,Kontrakter!$C$6,H604=Kontrakter!$B$7,Kontrakter!$C$7,H604=Kontrakter!$B$8,Kontrakter!$C$8,H604=Kontrakter!$B$9,Kontrakter!$C$9,H604=Kontrakter!$B$10,Kontrakter!$C$10,H604=Kontrakter!$B$11,Kontrakter!$C$11)</f>
        <v>Omexom Elsikkerhet AS</v>
      </c>
      <c r="M604" s="45" cm="1">
        <f t="array" ref="M604">_xlfn.IFS(L604=Kontrakter!$C$3,Kontrakter!$D$3,L604=Kontrakter!$C$2,Kontrakter!$D$2,L604=Kontrakter!$C$4,Kontrakter!$D$4,L604=Kontrakter!$C$5,Kontrakter!$D$5,L604=Kontrakter!$C$6,Kontrakter!$D$6,L604=Kontrakter!$C$7,Kontrakter!$D$7,L604=Kontrakter!$C$8,Kontrakter!$D$8,L604=Kontrakter!$C$9,Kontrakter!$D$9,L604=Kontrakter!$C$10,Kontrakter!$D$10,L604=Kontrakter!$C$11,Kontrakter!$D$11)</f>
        <v>23128800</v>
      </c>
      <c r="N604" s="47" t="str" cm="1">
        <f t="array" ref="N604">_xlfn.IFS(L604=Kontrakter!$C$3,Kontrakter!$E$3,L604=Kontrakter!$C$2,Kontrakter!$E$2,L604=Kontrakter!$C$4,Kontrakter!$E$4,L604=Kontrakter!$C$5,Kontrakter!$E$5,L604=Kontrakter!$C$6,Kontrakter!$E$6,L604=Kontrakter!$C$7,Kontrakter!$E$7,L604=Kontrakter!$C$8,Kontrakter!$E$8,L604=Kontrakter!$C$9,Kontrakter!$E$9,L604=Kontrakter!$C$10,Kontrakter!$E$10,L604=Kontrakter!$C$11,Kontrakter!$E$11)</f>
        <v>tilsyn@elvia.no</v>
      </c>
    </row>
    <row r="605" spans="1:14" s="42" customFormat="1" x14ac:dyDescent="0.3">
      <c r="A605" s="43">
        <v>1262</v>
      </c>
      <c r="B605" s="42" t="s">
        <v>10</v>
      </c>
      <c r="C605" s="42" t="s">
        <v>635</v>
      </c>
      <c r="D605" s="42" t="s">
        <v>16</v>
      </c>
      <c r="E605" s="42" t="s">
        <v>618</v>
      </c>
      <c r="F605" s="44" t="s">
        <v>1403</v>
      </c>
      <c r="G605" s="42" t="s">
        <v>10</v>
      </c>
      <c r="H605" s="45" t="s">
        <v>1367</v>
      </c>
      <c r="I605" s="46">
        <v>3</v>
      </c>
      <c r="J605" s="46" t="s">
        <v>10</v>
      </c>
      <c r="K605" s="46" t="s">
        <v>618</v>
      </c>
      <c r="L605" s="45" t="str" cm="1">
        <f t="array" ref="L605">_xlfn.IFS(H605=Kontrakter!$B$3,Kontrakter!$C$3,H605=Kontrakter!$B$2,Kontrakter!$C$2,H605=Kontrakter!$B$4,Kontrakter!$C$4,H605=Kontrakter!$B$5,Kontrakter!$C$5,H605=Kontrakter!$B$6,Kontrakter!$C$6,H605=Kontrakter!$B$7,Kontrakter!$C$7,H605=Kontrakter!$B$8,Kontrakter!$C$8,H605=Kontrakter!$B$9,Kontrakter!$C$9,H605=Kontrakter!$B$10,Kontrakter!$C$10,H605=Kontrakter!$B$11,Kontrakter!$C$11)</f>
        <v>Omexom Elsikkerhet AS</v>
      </c>
      <c r="M605" s="45" cm="1">
        <f t="array" ref="M605">_xlfn.IFS(L605=Kontrakter!$C$3,Kontrakter!$D$3,L605=Kontrakter!$C$2,Kontrakter!$D$2,L605=Kontrakter!$C$4,Kontrakter!$D$4,L605=Kontrakter!$C$5,Kontrakter!$D$5,L605=Kontrakter!$C$6,Kontrakter!$D$6,L605=Kontrakter!$C$7,Kontrakter!$D$7,L605=Kontrakter!$C$8,Kontrakter!$D$8,L605=Kontrakter!$C$9,Kontrakter!$D$9,L605=Kontrakter!$C$10,Kontrakter!$D$10,L605=Kontrakter!$C$11,Kontrakter!$D$11)</f>
        <v>23128800</v>
      </c>
      <c r="N605" s="47" t="str" cm="1">
        <f t="array" ref="N605">_xlfn.IFS(L605=Kontrakter!$C$3,Kontrakter!$E$3,L605=Kontrakter!$C$2,Kontrakter!$E$2,L605=Kontrakter!$C$4,Kontrakter!$E$4,L605=Kontrakter!$C$5,Kontrakter!$E$5,L605=Kontrakter!$C$6,Kontrakter!$E$6,L605=Kontrakter!$C$7,Kontrakter!$E$7,L605=Kontrakter!$C$8,Kontrakter!$E$8,L605=Kontrakter!$C$9,Kontrakter!$E$9,L605=Kontrakter!$C$10,Kontrakter!$E$10,L605=Kontrakter!$C$11,Kontrakter!$E$11)</f>
        <v>tilsyn@elvia.no</v>
      </c>
    </row>
    <row r="606" spans="1:14" s="42" customFormat="1" x14ac:dyDescent="0.3">
      <c r="A606" s="43">
        <v>1263</v>
      </c>
      <c r="B606" s="42" t="s">
        <v>10</v>
      </c>
      <c r="C606" s="42" t="s">
        <v>636</v>
      </c>
      <c r="D606" s="42" t="s">
        <v>16</v>
      </c>
      <c r="E606" s="42" t="s">
        <v>618</v>
      </c>
      <c r="F606" s="44" t="s">
        <v>1403</v>
      </c>
      <c r="G606" s="42" t="s">
        <v>10</v>
      </c>
      <c r="H606" s="45" t="s">
        <v>1367</v>
      </c>
      <c r="I606" s="46">
        <v>3</v>
      </c>
      <c r="J606" s="46" t="s">
        <v>10</v>
      </c>
      <c r="K606" s="46" t="s">
        <v>618</v>
      </c>
      <c r="L606" s="45" t="str" cm="1">
        <f t="array" ref="L606">_xlfn.IFS(H606=Kontrakter!$B$3,Kontrakter!$C$3,H606=Kontrakter!$B$2,Kontrakter!$C$2,H606=Kontrakter!$B$4,Kontrakter!$C$4,H606=Kontrakter!$B$5,Kontrakter!$C$5,H606=Kontrakter!$B$6,Kontrakter!$C$6,H606=Kontrakter!$B$7,Kontrakter!$C$7,H606=Kontrakter!$B$8,Kontrakter!$C$8,H606=Kontrakter!$B$9,Kontrakter!$C$9,H606=Kontrakter!$B$10,Kontrakter!$C$10,H606=Kontrakter!$B$11,Kontrakter!$C$11)</f>
        <v>Omexom Elsikkerhet AS</v>
      </c>
      <c r="M606" s="45" cm="1">
        <f t="array" ref="M606">_xlfn.IFS(L606=Kontrakter!$C$3,Kontrakter!$D$3,L606=Kontrakter!$C$2,Kontrakter!$D$2,L606=Kontrakter!$C$4,Kontrakter!$D$4,L606=Kontrakter!$C$5,Kontrakter!$D$5,L606=Kontrakter!$C$6,Kontrakter!$D$6,L606=Kontrakter!$C$7,Kontrakter!$D$7,L606=Kontrakter!$C$8,Kontrakter!$D$8,L606=Kontrakter!$C$9,Kontrakter!$D$9,L606=Kontrakter!$C$10,Kontrakter!$D$10,L606=Kontrakter!$C$11,Kontrakter!$D$11)</f>
        <v>23128800</v>
      </c>
      <c r="N606" s="47" t="str" cm="1">
        <f t="array" ref="N606">_xlfn.IFS(L606=Kontrakter!$C$3,Kontrakter!$E$3,L606=Kontrakter!$C$2,Kontrakter!$E$2,L606=Kontrakter!$C$4,Kontrakter!$E$4,L606=Kontrakter!$C$5,Kontrakter!$E$5,L606=Kontrakter!$C$6,Kontrakter!$E$6,L606=Kontrakter!$C$7,Kontrakter!$E$7,L606=Kontrakter!$C$8,Kontrakter!$E$8,L606=Kontrakter!$C$9,Kontrakter!$E$9,L606=Kontrakter!$C$10,Kontrakter!$E$10,L606=Kontrakter!$C$11,Kontrakter!$E$11)</f>
        <v>tilsyn@elvia.no</v>
      </c>
    </row>
    <row r="607" spans="1:14" s="42" customFormat="1" x14ac:dyDescent="0.3">
      <c r="A607" s="43">
        <v>1266</v>
      </c>
      <c r="B607" s="42" t="s">
        <v>10</v>
      </c>
      <c r="C607" s="42" t="s">
        <v>637</v>
      </c>
      <c r="D607" s="42" t="s">
        <v>16</v>
      </c>
      <c r="E607" s="42" t="s">
        <v>618</v>
      </c>
      <c r="F607" s="44" t="s">
        <v>1403</v>
      </c>
      <c r="G607" s="42" t="s">
        <v>10</v>
      </c>
      <c r="H607" s="45" t="s">
        <v>1367</v>
      </c>
      <c r="I607" s="46">
        <v>3</v>
      </c>
      <c r="J607" s="46" t="s">
        <v>10</v>
      </c>
      <c r="K607" s="46" t="s">
        <v>618</v>
      </c>
      <c r="L607" s="45" t="str" cm="1">
        <f t="array" ref="L607">_xlfn.IFS(H607=Kontrakter!$B$3,Kontrakter!$C$3,H607=Kontrakter!$B$2,Kontrakter!$C$2,H607=Kontrakter!$B$4,Kontrakter!$C$4,H607=Kontrakter!$B$5,Kontrakter!$C$5,H607=Kontrakter!$B$6,Kontrakter!$C$6,H607=Kontrakter!$B$7,Kontrakter!$C$7,H607=Kontrakter!$B$8,Kontrakter!$C$8,H607=Kontrakter!$B$9,Kontrakter!$C$9,H607=Kontrakter!$B$10,Kontrakter!$C$10,H607=Kontrakter!$B$11,Kontrakter!$C$11)</f>
        <v>Omexom Elsikkerhet AS</v>
      </c>
      <c r="M607" s="45" cm="1">
        <f t="array" ref="M607">_xlfn.IFS(L607=Kontrakter!$C$3,Kontrakter!$D$3,L607=Kontrakter!$C$2,Kontrakter!$D$2,L607=Kontrakter!$C$4,Kontrakter!$D$4,L607=Kontrakter!$C$5,Kontrakter!$D$5,L607=Kontrakter!$C$6,Kontrakter!$D$6,L607=Kontrakter!$C$7,Kontrakter!$D$7,L607=Kontrakter!$C$8,Kontrakter!$D$8,L607=Kontrakter!$C$9,Kontrakter!$D$9,L607=Kontrakter!$C$10,Kontrakter!$D$10,L607=Kontrakter!$C$11,Kontrakter!$D$11)</f>
        <v>23128800</v>
      </c>
      <c r="N607" s="47" t="str" cm="1">
        <f t="array" ref="N607">_xlfn.IFS(L607=Kontrakter!$C$3,Kontrakter!$E$3,L607=Kontrakter!$C$2,Kontrakter!$E$2,L607=Kontrakter!$C$4,Kontrakter!$E$4,L607=Kontrakter!$C$5,Kontrakter!$E$5,L607=Kontrakter!$C$6,Kontrakter!$E$6,L607=Kontrakter!$C$7,Kontrakter!$E$7,L607=Kontrakter!$C$8,Kontrakter!$E$8,L607=Kontrakter!$C$9,Kontrakter!$E$9,L607=Kontrakter!$C$10,Kontrakter!$E$10,L607=Kontrakter!$C$11,Kontrakter!$E$11)</f>
        <v>tilsyn@elvia.no</v>
      </c>
    </row>
    <row r="608" spans="1:14" s="42" customFormat="1" x14ac:dyDescent="0.3">
      <c r="A608" s="43">
        <v>1270</v>
      </c>
      <c r="B608" s="42" t="s">
        <v>10</v>
      </c>
      <c r="C608" s="42" t="s">
        <v>638</v>
      </c>
      <c r="D608" s="42" t="s">
        <v>16</v>
      </c>
      <c r="E608" s="42" t="s">
        <v>618</v>
      </c>
      <c r="F608" s="44" t="s">
        <v>1403</v>
      </c>
      <c r="G608" s="42" t="s">
        <v>10</v>
      </c>
      <c r="H608" s="45" t="s">
        <v>1367</v>
      </c>
      <c r="I608" s="46">
        <v>3</v>
      </c>
      <c r="J608" s="46" t="s">
        <v>10</v>
      </c>
      <c r="K608" s="46" t="s">
        <v>618</v>
      </c>
      <c r="L608" s="45" t="str" cm="1">
        <f t="array" ref="L608">_xlfn.IFS(H608=Kontrakter!$B$3,Kontrakter!$C$3,H608=Kontrakter!$B$2,Kontrakter!$C$2,H608=Kontrakter!$B$4,Kontrakter!$C$4,H608=Kontrakter!$B$5,Kontrakter!$C$5,H608=Kontrakter!$B$6,Kontrakter!$C$6,H608=Kontrakter!$B$7,Kontrakter!$C$7,H608=Kontrakter!$B$8,Kontrakter!$C$8,H608=Kontrakter!$B$9,Kontrakter!$C$9,H608=Kontrakter!$B$10,Kontrakter!$C$10,H608=Kontrakter!$B$11,Kontrakter!$C$11)</f>
        <v>Omexom Elsikkerhet AS</v>
      </c>
      <c r="M608" s="45" cm="1">
        <f t="array" ref="M608">_xlfn.IFS(L608=Kontrakter!$C$3,Kontrakter!$D$3,L608=Kontrakter!$C$2,Kontrakter!$D$2,L608=Kontrakter!$C$4,Kontrakter!$D$4,L608=Kontrakter!$C$5,Kontrakter!$D$5,L608=Kontrakter!$C$6,Kontrakter!$D$6,L608=Kontrakter!$C$7,Kontrakter!$D$7,L608=Kontrakter!$C$8,Kontrakter!$D$8,L608=Kontrakter!$C$9,Kontrakter!$D$9,L608=Kontrakter!$C$10,Kontrakter!$D$10,L608=Kontrakter!$C$11,Kontrakter!$D$11)</f>
        <v>23128800</v>
      </c>
      <c r="N608" s="47" t="str" cm="1">
        <f t="array" ref="N608">_xlfn.IFS(L608=Kontrakter!$C$3,Kontrakter!$E$3,L608=Kontrakter!$C$2,Kontrakter!$E$2,L608=Kontrakter!$C$4,Kontrakter!$E$4,L608=Kontrakter!$C$5,Kontrakter!$E$5,L608=Kontrakter!$C$6,Kontrakter!$E$6,L608=Kontrakter!$C$7,Kontrakter!$E$7,L608=Kontrakter!$C$8,Kontrakter!$E$8,L608=Kontrakter!$C$9,Kontrakter!$E$9,L608=Kontrakter!$C$10,Kontrakter!$E$10,L608=Kontrakter!$C$11,Kontrakter!$E$11)</f>
        <v>tilsyn@elvia.no</v>
      </c>
    </row>
    <row r="609" spans="1:14" s="42" customFormat="1" x14ac:dyDescent="0.3">
      <c r="A609" s="43">
        <v>1271</v>
      </c>
      <c r="B609" s="42" t="s">
        <v>10</v>
      </c>
      <c r="C609" s="42" t="s">
        <v>639</v>
      </c>
      <c r="D609" s="42" t="s">
        <v>16</v>
      </c>
      <c r="E609" s="42" t="s">
        <v>618</v>
      </c>
      <c r="F609" s="44" t="s">
        <v>1403</v>
      </c>
      <c r="G609" s="42" t="s">
        <v>10</v>
      </c>
      <c r="H609" s="45" t="s">
        <v>1367</v>
      </c>
      <c r="I609" s="46">
        <v>3</v>
      </c>
      <c r="J609" s="46" t="s">
        <v>10</v>
      </c>
      <c r="K609" s="46" t="s">
        <v>618</v>
      </c>
      <c r="L609" s="45" t="str" cm="1">
        <f t="array" ref="L609">_xlfn.IFS(H609=Kontrakter!$B$3,Kontrakter!$C$3,H609=Kontrakter!$B$2,Kontrakter!$C$2,H609=Kontrakter!$B$4,Kontrakter!$C$4,H609=Kontrakter!$B$5,Kontrakter!$C$5,H609=Kontrakter!$B$6,Kontrakter!$C$6,H609=Kontrakter!$B$7,Kontrakter!$C$7,H609=Kontrakter!$B$8,Kontrakter!$C$8,H609=Kontrakter!$B$9,Kontrakter!$C$9,H609=Kontrakter!$B$10,Kontrakter!$C$10,H609=Kontrakter!$B$11,Kontrakter!$C$11)</f>
        <v>Omexom Elsikkerhet AS</v>
      </c>
      <c r="M609" s="45" cm="1">
        <f t="array" ref="M609">_xlfn.IFS(L609=Kontrakter!$C$3,Kontrakter!$D$3,L609=Kontrakter!$C$2,Kontrakter!$D$2,L609=Kontrakter!$C$4,Kontrakter!$D$4,L609=Kontrakter!$C$5,Kontrakter!$D$5,L609=Kontrakter!$C$6,Kontrakter!$D$6,L609=Kontrakter!$C$7,Kontrakter!$D$7,L609=Kontrakter!$C$8,Kontrakter!$D$8,L609=Kontrakter!$C$9,Kontrakter!$D$9,L609=Kontrakter!$C$10,Kontrakter!$D$10,L609=Kontrakter!$C$11,Kontrakter!$D$11)</f>
        <v>23128800</v>
      </c>
      <c r="N609" s="47" t="str" cm="1">
        <f t="array" ref="N609">_xlfn.IFS(L609=Kontrakter!$C$3,Kontrakter!$E$3,L609=Kontrakter!$C$2,Kontrakter!$E$2,L609=Kontrakter!$C$4,Kontrakter!$E$4,L609=Kontrakter!$C$5,Kontrakter!$E$5,L609=Kontrakter!$C$6,Kontrakter!$E$6,L609=Kontrakter!$C$7,Kontrakter!$E$7,L609=Kontrakter!$C$8,Kontrakter!$E$8,L609=Kontrakter!$C$9,Kontrakter!$E$9,L609=Kontrakter!$C$10,Kontrakter!$E$10,L609=Kontrakter!$C$11,Kontrakter!$E$11)</f>
        <v>tilsyn@elvia.no</v>
      </c>
    </row>
    <row r="610" spans="1:14" s="42" customFormat="1" x14ac:dyDescent="0.3">
      <c r="A610" s="43">
        <v>1272</v>
      </c>
      <c r="B610" s="42" t="s">
        <v>10</v>
      </c>
      <c r="C610" s="42" t="s">
        <v>640</v>
      </c>
      <c r="D610" s="42" t="s">
        <v>16</v>
      </c>
      <c r="E610" s="42" t="s">
        <v>618</v>
      </c>
      <c r="F610" s="44" t="s">
        <v>1403</v>
      </c>
      <c r="G610" s="42" t="s">
        <v>10</v>
      </c>
      <c r="H610" s="45" t="s">
        <v>1367</v>
      </c>
      <c r="I610" s="46">
        <v>3</v>
      </c>
      <c r="J610" s="46" t="s">
        <v>10</v>
      </c>
      <c r="K610" s="46" t="s">
        <v>618</v>
      </c>
      <c r="L610" s="45" t="str" cm="1">
        <f t="array" ref="L610">_xlfn.IFS(H610=Kontrakter!$B$3,Kontrakter!$C$3,H610=Kontrakter!$B$2,Kontrakter!$C$2,H610=Kontrakter!$B$4,Kontrakter!$C$4,H610=Kontrakter!$B$5,Kontrakter!$C$5,H610=Kontrakter!$B$6,Kontrakter!$C$6,H610=Kontrakter!$B$7,Kontrakter!$C$7,H610=Kontrakter!$B$8,Kontrakter!$C$8,H610=Kontrakter!$B$9,Kontrakter!$C$9,H610=Kontrakter!$B$10,Kontrakter!$C$10,H610=Kontrakter!$B$11,Kontrakter!$C$11)</f>
        <v>Omexom Elsikkerhet AS</v>
      </c>
      <c r="M610" s="45" cm="1">
        <f t="array" ref="M610">_xlfn.IFS(L610=Kontrakter!$C$3,Kontrakter!$D$3,L610=Kontrakter!$C$2,Kontrakter!$D$2,L610=Kontrakter!$C$4,Kontrakter!$D$4,L610=Kontrakter!$C$5,Kontrakter!$D$5,L610=Kontrakter!$C$6,Kontrakter!$D$6,L610=Kontrakter!$C$7,Kontrakter!$D$7,L610=Kontrakter!$C$8,Kontrakter!$D$8,L610=Kontrakter!$C$9,Kontrakter!$D$9,L610=Kontrakter!$C$10,Kontrakter!$D$10,L610=Kontrakter!$C$11,Kontrakter!$D$11)</f>
        <v>23128800</v>
      </c>
      <c r="N610" s="47" t="str" cm="1">
        <f t="array" ref="N610">_xlfn.IFS(L610=Kontrakter!$C$3,Kontrakter!$E$3,L610=Kontrakter!$C$2,Kontrakter!$E$2,L610=Kontrakter!$C$4,Kontrakter!$E$4,L610=Kontrakter!$C$5,Kontrakter!$E$5,L610=Kontrakter!$C$6,Kontrakter!$E$6,L610=Kontrakter!$C$7,Kontrakter!$E$7,L610=Kontrakter!$C$8,Kontrakter!$E$8,L610=Kontrakter!$C$9,Kontrakter!$E$9,L610=Kontrakter!$C$10,Kontrakter!$E$10,L610=Kontrakter!$C$11,Kontrakter!$E$11)</f>
        <v>tilsyn@elvia.no</v>
      </c>
    </row>
    <row r="611" spans="1:14" s="42" customFormat="1" x14ac:dyDescent="0.3">
      <c r="A611" s="43">
        <v>1273</v>
      </c>
      <c r="B611" s="42" t="s">
        <v>10</v>
      </c>
      <c r="C611" s="42" t="s">
        <v>641</v>
      </c>
      <c r="D611" s="42" t="s">
        <v>16</v>
      </c>
      <c r="E611" s="42" t="s">
        <v>618</v>
      </c>
      <c r="F611" s="44" t="s">
        <v>1403</v>
      </c>
      <c r="G611" s="42" t="s">
        <v>10</v>
      </c>
      <c r="H611" s="45" t="s">
        <v>1367</v>
      </c>
      <c r="I611" s="46">
        <v>3</v>
      </c>
      <c r="J611" s="46" t="s">
        <v>10</v>
      </c>
      <c r="K611" s="46" t="s">
        <v>618</v>
      </c>
      <c r="L611" s="45" t="str" cm="1">
        <f t="array" ref="L611">_xlfn.IFS(H611=Kontrakter!$B$3,Kontrakter!$C$3,H611=Kontrakter!$B$2,Kontrakter!$C$2,H611=Kontrakter!$B$4,Kontrakter!$C$4,H611=Kontrakter!$B$5,Kontrakter!$C$5,H611=Kontrakter!$B$6,Kontrakter!$C$6,H611=Kontrakter!$B$7,Kontrakter!$C$7,H611=Kontrakter!$B$8,Kontrakter!$C$8,H611=Kontrakter!$B$9,Kontrakter!$C$9,H611=Kontrakter!$B$10,Kontrakter!$C$10,H611=Kontrakter!$B$11,Kontrakter!$C$11)</f>
        <v>Omexom Elsikkerhet AS</v>
      </c>
      <c r="M611" s="45" cm="1">
        <f t="array" ref="M611">_xlfn.IFS(L611=Kontrakter!$C$3,Kontrakter!$D$3,L611=Kontrakter!$C$2,Kontrakter!$D$2,L611=Kontrakter!$C$4,Kontrakter!$D$4,L611=Kontrakter!$C$5,Kontrakter!$D$5,L611=Kontrakter!$C$6,Kontrakter!$D$6,L611=Kontrakter!$C$7,Kontrakter!$D$7,L611=Kontrakter!$C$8,Kontrakter!$D$8,L611=Kontrakter!$C$9,Kontrakter!$D$9,L611=Kontrakter!$C$10,Kontrakter!$D$10,L611=Kontrakter!$C$11,Kontrakter!$D$11)</f>
        <v>23128800</v>
      </c>
      <c r="N611" s="47" t="str" cm="1">
        <f t="array" ref="N611">_xlfn.IFS(L611=Kontrakter!$C$3,Kontrakter!$E$3,L611=Kontrakter!$C$2,Kontrakter!$E$2,L611=Kontrakter!$C$4,Kontrakter!$E$4,L611=Kontrakter!$C$5,Kontrakter!$E$5,L611=Kontrakter!$C$6,Kontrakter!$E$6,L611=Kontrakter!$C$7,Kontrakter!$E$7,L611=Kontrakter!$C$8,Kontrakter!$E$8,L611=Kontrakter!$C$9,Kontrakter!$E$9,L611=Kontrakter!$C$10,Kontrakter!$E$10,L611=Kontrakter!$C$11,Kontrakter!$E$11)</f>
        <v>tilsyn@elvia.no</v>
      </c>
    </row>
    <row r="612" spans="1:14" s="42" customFormat="1" x14ac:dyDescent="0.3">
      <c r="A612" s="43">
        <v>1274</v>
      </c>
      <c r="B612" s="42" t="s">
        <v>10</v>
      </c>
      <c r="C612" s="42" t="s">
        <v>642</v>
      </c>
      <c r="D612" s="42" t="s">
        <v>16</v>
      </c>
      <c r="E612" s="42" t="s">
        <v>618</v>
      </c>
      <c r="F612" s="44" t="s">
        <v>1403</v>
      </c>
      <c r="G612" s="42" t="s">
        <v>10</v>
      </c>
      <c r="H612" s="45" t="s">
        <v>1367</v>
      </c>
      <c r="I612" s="46">
        <v>3</v>
      </c>
      <c r="J612" s="46" t="s">
        <v>10</v>
      </c>
      <c r="K612" s="46" t="s">
        <v>618</v>
      </c>
      <c r="L612" s="45" t="str" cm="1">
        <f t="array" ref="L612">_xlfn.IFS(H612=Kontrakter!$B$3,Kontrakter!$C$3,H612=Kontrakter!$B$2,Kontrakter!$C$2,H612=Kontrakter!$B$4,Kontrakter!$C$4,H612=Kontrakter!$B$5,Kontrakter!$C$5,H612=Kontrakter!$B$6,Kontrakter!$C$6,H612=Kontrakter!$B$7,Kontrakter!$C$7,H612=Kontrakter!$B$8,Kontrakter!$C$8,H612=Kontrakter!$B$9,Kontrakter!$C$9,H612=Kontrakter!$B$10,Kontrakter!$C$10,H612=Kontrakter!$B$11,Kontrakter!$C$11)</f>
        <v>Omexom Elsikkerhet AS</v>
      </c>
      <c r="M612" s="45" cm="1">
        <f t="array" ref="M612">_xlfn.IFS(L612=Kontrakter!$C$3,Kontrakter!$D$3,L612=Kontrakter!$C$2,Kontrakter!$D$2,L612=Kontrakter!$C$4,Kontrakter!$D$4,L612=Kontrakter!$C$5,Kontrakter!$D$5,L612=Kontrakter!$C$6,Kontrakter!$D$6,L612=Kontrakter!$C$7,Kontrakter!$D$7,L612=Kontrakter!$C$8,Kontrakter!$D$8,L612=Kontrakter!$C$9,Kontrakter!$D$9,L612=Kontrakter!$C$10,Kontrakter!$D$10,L612=Kontrakter!$C$11,Kontrakter!$D$11)</f>
        <v>23128800</v>
      </c>
      <c r="N612" s="47" t="str" cm="1">
        <f t="array" ref="N612">_xlfn.IFS(L612=Kontrakter!$C$3,Kontrakter!$E$3,L612=Kontrakter!$C$2,Kontrakter!$E$2,L612=Kontrakter!$C$4,Kontrakter!$E$4,L612=Kontrakter!$C$5,Kontrakter!$E$5,L612=Kontrakter!$C$6,Kontrakter!$E$6,L612=Kontrakter!$C$7,Kontrakter!$E$7,L612=Kontrakter!$C$8,Kontrakter!$E$8,L612=Kontrakter!$C$9,Kontrakter!$E$9,L612=Kontrakter!$C$10,Kontrakter!$E$10,L612=Kontrakter!$C$11,Kontrakter!$E$11)</f>
        <v>tilsyn@elvia.no</v>
      </c>
    </row>
    <row r="613" spans="1:14" s="42" customFormat="1" x14ac:dyDescent="0.3">
      <c r="A613" s="43">
        <v>1275</v>
      </c>
      <c r="B613" s="42" t="s">
        <v>10</v>
      </c>
      <c r="C613" s="42" t="s">
        <v>643</v>
      </c>
      <c r="D613" s="42" t="s">
        <v>16</v>
      </c>
      <c r="E613" s="42" t="s">
        <v>618</v>
      </c>
      <c r="F613" s="44" t="s">
        <v>1403</v>
      </c>
      <c r="G613" s="42" t="s">
        <v>10</v>
      </c>
      <c r="H613" s="45" t="s">
        <v>1367</v>
      </c>
      <c r="I613" s="46">
        <v>3</v>
      </c>
      <c r="J613" s="46" t="s">
        <v>10</v>
      </c>
      <c r="K613" s="46" t="s">
        <v>618</v>
      </c>
      <c r="L613" s="45" t="str" cm="1">
        <f t="array" ref="L613">_xlfn.IFS(H613=Kontrakter!$B$3,Kontrakter!$C$3,H613=Kontrakter!$B$2,Kontrakter!$C$2,H613=Kontrakter!$B$4,Kontrakter!$C$4,H613=Kontrakter!$B$5,Kontrakter!$C$5,H613=Kontrakter!$B$6,Kontrakter!$C$6,H613=Kontrakter!$B$7,Kontrakter!$C$7,H613=Kontrakter!$B$8,Kontrakter!$C$8,H613=Kontrakter!$B$9,Kontrakter!$C$9,H613=Kontrakter!$B$10,Kontrakter!$C$10,H613=Kontrakter!$B$11,Kontrakter!$C$11)</f>
        <v>Omexom Elsikkerhet AS</v>
      </c>
      <c r="M613" s="45" cm="1">
        <f t="array" ref="M613">_xlfn.IFS(L613=Kontrakter!$C$3,Kontrakter!$D$3,L613=Kontrakter!$C$2,Kontrakter!$D$2,L613=Kontrakter!$C$4,Kontrakter!$D$4,L613=Kontrakter!$C$5,Kontrakter!$D$5,L613=Kontrakter!$C$6,Kontrakter!$D$6,L613=Kontrakter!$C$7,Kontrakter!$D$7,L613=Kontrakter!$C$8,Kontrakter!$D$8,L613=Kontrakter!$C$9,Kontrakter!$D$9,L613=Kontrakter!$C$10,Kontrakter!$D$10,L613=Kontrakter!$C$11,Kontrakter!$D$11)</f>
        <v>23128800</v>
      </c>
      <c r="N613" s="47" t="str" cm="1">
        <f t="array" ref="N613">_xlfn.IFS(L613=Kontrakter!$C$3,Kontrakter!$E$3,L613=Kontrakter!$C$2,Kontrakter!$E$2,L613=Kontrakter!$C$4,Kontrakter!$E$4,L613=Kontrakter!$C$5,Kontrakter!$E$5,L613=Kontrakter!$C$6,Kontrakter!$E$6,L613=Kontrakter!$C$7,Kontrakter!$E$7,L613=Kontrakter!$C$8,Kontrakter!$E$8,L613=Kontrakter!$C$9,Kontrakter!$E$9,L613=Kontrakter!$C$10,Kontrakter!$E$10,L613=Kontrakter!$C$11,Kontrakter!$E$11)</f>
        <v>tilsyn@elvia.no</v>
      </c>
    </row>
    <row r="614" spans="1:14" s="42" customFormat="1" x14ac:dyDescent="0.3">
      <c r="A614" s="43">
        <v>1278</v>
      </c>
      <c r="B614" s="42" t="s">
        <v>10</v>
      </c>
      <c r="C614" s="42" t="s">
        <v>644</v>
      </c>
      <c r="D614" s="42" t="s">
        <v>16</v>
      </c>
      <c r="E614" s="42" t="s">
        <v>618</v>
      </c>
      <c r="F614" s="44" t="s">
        <v>1403</v>
      </c>
      <c r="G614" s="42" t="s">
        <v>10</v>
      </c>
      <c r="H614" s="45" t="s">
        <v>1367</v>
      </c>
      <c r="I614" s="46">
        <v>3</v>
      </c>
      <c r="J614" s="46" t="s">
        <v>10</v>
      </c>
      <c r="K614" s="46" t="s">
        <v>618</v>
      </c>
      <c r="L614" s="45" t="str" cm="1">
        <f t="array" ref="L614">_xlfn.IFS(H614=Kontrakter!$B$3,Kontrakter!$C$3,H614=Kontrakter!$B$2,Kontrakter!$C$2,H614=Kontrakter!$B$4,Kontrakter!$C$4,H614=Kontrakter!$B$5,Kontrakter!$C$5,H614=Kontrakter!$B$6,Kontrakter!$C$6,H614=Kontrakter!$B$7,Kontrakter!$C$7,H614=Kontrakter!$B$8,Kontrakter!$C$8,H614=Kontrakter!$B$9,Kontrakter!$C$9,H614=Kontrakter!$B$10,Kontrakter!$C$10,H614=Kontrakter!$B$11,Kontrakter!$C$11)</f>
        <v>Omexom Elsikkerhet AS</v>
      </c>
      <c r="M614" s="45" cm="1">
        <f t="array" ref="M614">_xlfn.IFS(L614=Kontrakter!$C$3,Kontrakter!$D$3,L614=Kontrakter!$C$2,Kontrakter!$D$2,L614=Kontrakter!$C$4,Kontrakter!$D$4,L614=Kontrakter!$C$5,Kontrakter!$D$5,L614=Kontrakter!$C$6,Kontrakter!$D$6,L614=Kontrakter!$C$7,Kontrakter!$D$7,L614=Kontrakter!$C$8,Kontrakter!$D$8,L614=Kontrakter!$C$9,Kontrakter!$D$9,L614=Kontrakter!$C$10,Kontrakter!$D$10,L614=Kontrakter!$C$11,Kontrakter!$D$11)</f>
        <v>23128800</v>
      </c>
      <c r="N614" s="47" t="str" cm="1">
        <f t="array" ref="N614">_xlfn.IFS(L614=Kontrakter!$C$3,Kontrakter!$E$3,L614=Kontrakter!$C$2,Kontrakter!$E$2,L614=Kontrakter!$C$4,Kontrakter!$E$4,L614=Kontrakter!$C$5,Kontrakter!$E$5,L614=Kontrakter!$C$6,Kontrakter!$E$6,L614=Kontrakter!$C$7,Kontrakter!$E$7,L614=Kontrakter!$C$8,Kontrakter!$E$8,L614=Kontrakter!$C$9,Kontrakter!$E$9,L614=Kontrakter!$C$10,Kontrakter!$E$10,L614=Kontrakter!$C$11,Kontrakter!$E$11)</f>
        <v>tilsyn@elvia.no</v>
      </c>
    </row>
    <row r="615" spans="1:14" s="42" customFormat="1" x14ac:dyDescent="0.3">
      <c r="A615" s="43">
        <v>1279</v>
      </c>
      <c r="B615" s="42" t="s">
        <v>10</v>
      </c>
      <c r="C615" s="42" t="s">
        <v>645</v>
      </c>
      <c r="D615" s="42" t="s">
        <v>16</v>
      </c>
      <c r="E615" s="42" t="s">
        <v>618</v>
      </c>
      <c r="F615" s="44" t="s">
        <v>1403</v>
      </c>
      <c r="G615" s="42" t="s">
        <v>10</v>
      </c>
      <c r="H615" s="45" t="s">
        <v>1367</v>
      </c>
      <c r="I615" s="46">
        <v>3</v>
      </c>
      <c r="J615" s="46" t="s">
        <v>10</v>
      </c>
      <c r="K615" s="46" t="s">
        <v>618</v>
      </c>
      <c r="L615" s="45" t="str" cm="1">
        <f t="array" ref="L615">_xlfn.IFS(H615=Kontrakter!$B$3,Kontrakter!$C$3,H615=Kontrakter!$B$2,Kontrakter!$C$2,H615=Kontrakter!$B$4,Kontrakter!$C$4,H615=Kontrakter!$B$5,Kontrakter!$C$5,H615=Kontrakter!$B$6,Kontrakter!$C$6,H615=Kontrakter!$B$7,Kontrakter!$C$7,H615=Kontrakter!$B$8,Kontrakter!$C$8,H615=Kontrakter!$B$9,Kontrakter!$C$9,H615=Kontrakter!$B$10,Kontrakter!$C$10,H615=Kontrakter!$B$11,Kontrakter!$C$11)</f>
        <v>Omexom Elsikkerhet AS</v>
      </c>
      <c r="M615" s="45" cm="1">
        <f t="array" ref="M615">_xlfn.IFS(L615=Kontrakter!$C$3,Kontrakter!$D$3,L615=Kontrakter!$C$2,Kontrakter!$D$2,L615=Kontrakter!$C$4,Kontrakter!$D$4,L615=Kontrakter!$C$5,Kontrakter!$D$5,L615=Kontrakter!$C$6,Kontrakter!$D$6,L615=Kontrakter!$C$7,Kontrakter!$D$7,L615=Kontrakter!$C$8,Kontrakter!$D$8,L615=Kontrakter!$C$9,Kontrakter!$D$9,L615=Kontrakter!$C$10,Kontrakter!$D$10,L615=Kontrakter!$C$11,Kontrakter!$D$11)</f>
        <v>23128800</v>
      </c>
      <c r="N615" s="47" t="str" cm="1">
        <f t="array" ref="N615">_xlfn.IFS(L615=Kontrakter!$C$3,Kontrakter!$E$3,L615=Kontrakter!$C$2,Kontrakter!$E$2,L615=Kontrakter!$C$4,Kontrakter!$E$4,L615=Kontrakter!$C$5,Kontrakter!$E$5,L615=Kontrakter!$C$6,Kontrakter!$E$6,L615=Kontrakter!$C$7,Kontrakter!$E$7,L615=Kontrakter!$C$8,Kontrakter!$E$8,L615=Kontrakter!$C$9,Kontrakter!$E$9,L615=Kontrakter!$C$10,Kontrakter!$E$10,L615=Kontrakter!$C$11,Kontrakter!$E$11)</f>
        <v>tilsyn@elvia.no</v>
      </c>
    </row>
    <row r="616" spans="1:14" s="42" customFormat="1" x14ac:dyDescent="0.3">
      <c r="A616" s="43">
        <v>1281</v>
      </c>
      <c r="B616" s="42" t="s">
        <v>10</v>
      </c>
      <c r="C616" s="42" t="s">
        <v>646</v>
      </c>
      <c r="D616" s="42" t="s">
        <v>16</v>
      </c>
      <c r="E616" s="42" t="s">
        <v>618</v>
      </c>
      <c r="F616" s="44" t="s">
        <v>1403</v>
      </c>
      <c r="G616" s="42" t="s">
        <v>10</v>
      </c>
      <c r="H616" s="45" t="s">
        <v>1367</v>
      </c>
      <c r="I616" s="46">
        <v>3</v>
      </c>
      <c r="J616" s="46" t="s">
        <v>10</v>
      </c>
      <c r="K616" s="46" t="s">
        <v>618</v>
      </c>
      <c r="L616" s="45" t="str" cm="1">
        <f t="array" ref="L616">_xlfn.IFS(H616=Kontrakter!$B$3,Kontrakter!$C$3,H616=Kontrakter!$B$2,Kontrakter!$C$2,H616=Kontrakter!$B$4,Kontrakter!$C$4,H616=Kontrakter!$B$5,Kontrakter!$C$5,H616=Kontrakter!$B$6,Kontrakter!$C$6,H616=Kontrakter!$B$7,Kontrakter!$C$7,H616=Kontrakter!$B$8,Kontrakter!$C$8,H616=Kontrakter!$B$9,Kontrakter!$C$9,H616=Kontrakter!$B$10,Kontrakter!$C$10,H616=Kontrakter!$B$11,Kontrakter!$C$11)</f>
        <v>Omexom Elsikkerhet AS</v>
      </c>
      <c r="M616" s="45" cm="1">
        <f t="array" ref="M616">_xlfn.IFS(L616=Kontrakter!$C$3,Kontrakter!$D$3,L616=Kontrakter!$C$2,Kontrakter!$D$2,L616=Kontrakter!$C$4,Kontrakter!$D$4,L616=Kontrakter!$C$5,Kontrakter!$D$5,L616=Kontrakter!$C$6,Kontrakter!$D$6,L616=Kontrakter!$C$7,Kontrakter!$D$7,L616=Kontrakter!$C$8,Kontrakter!$D$8,L616=Kontrakter!$C$9,Kontrakter!$D$9,L616=Kontrakter!$C$10,Kontrakter!$D$10,L616=Kontrakter!$C$11,Kontrakter!$D$11)</f>
        <v>23128800</v>
      </c>
      <c r="N616" s="47" t="str" cm="1">
        <f t="array" ref="N616">_xlfn.IFS(L616=Kontrakter!$C$3,Kontrakter!$E$3,L616=Kontrakter!$C$2,Kontrakter!$E$2,L616=Kontrakter!$C$4,Kontrakter!$E$4,L616=Kontrakter!$C$5,Kontrakter!$E$5,L616=Kontrakter!$C$6,Kontrakter!$E$6,L616=Kontrakter!$C$7,Kontrakter!$E$7,L616=Kontrakter!$C$8,Kontrakter!$E$8,L616=Kontrakter!$C$9,Kontrakter!$E$9,L616=Kontrakter!$C$10,Kontrakter!$E$10,L616=Kontrakter!$C$11,Kontrakter!$E$11)</f>
        <v>tilsyn@elvia.no</v>
      </c>
    </row>
    <row r="617" spans="1:14" s="42" customFormat="1" x14ac:dyDescent="0.3">
      <c r="A617" s="43">
        <v>1283</v>
      </c>
      <c r="B617" s="42" t="s">
        <v>10</v>
      </c>
      <c r="C617" s="42" t="s">
        <v>647</v>
      </c>
      <c r="D617" s="42" t="s">
        <v>16</v>
      </c>
      <c r="E617" s="42" t="s">
        <v>618</v>
      </c>
      <c r="F617" s="44" t="s">
        <v>1403</v>
      </c>
      <c r="G617" s="42" t="s">
        <v>10</v>
      </c>
      <c r="H617" s="45" t="s">
        <v>1367</v>
      </c>
      <c r="I617" s="46">
        <v>3</v>
      </c>
      <c r="J617" s="46" t="s">
        <v>10</v>
      </c>
      <c r="K617" s="46" t="s">
        <v>618</v>
      </c>
      <c r="L617" s="45" t="str" cm="1">
        <f t="array" ref="L617">_xlfn.IFS(H617=Kontrakter!$B$3,Kontrakter!$C$3,H617=Kontrakter!$B$2,Kontrakter!$C$2,H617=Kontrakter!$B$4,Kontrakter!$C$4,H617=Kontrakter!$B$5,Kontrakter!$C$5,H617=Kontrakter!$B$6,Kontrakter!$C$6,H617=Kontrakter!$B$7,Kontrakter!$C$7,H617=Kontrakter!$B$8,Kontrakter!$C$8,H617=Kontrakter!$B$9,Kontrakter!$C$9,H617=Kontrakter!$B$10,Kontrakter!$C$10,H617=Kontrakter!$B$11,Kontrakter!$C$11)</f>
        <v>Omexom Elsikkerhet AS</v>
      </c>
      <c r="M617" s="45" cm="1">
        <f t="array" ref="M617">_xlfn.IFS(L617=Kontrakter!$C$3,Kontrakter!$D$3,L617=Kontrakter!$C$2,Kontrakter!$D$2,L617=Kontrakter!$C$4,Kontrakter!$D$4,L617=Kontrakter!$C$5,Kontrakter!$D$5,L617=Kontrakter!$C$6,Kontrakter!$D$6,L617=Kontrakter!$C$7,Kontrakter!$D$7,L617=Kontrakter!$C$8,Kontrakter!$D$8,L617=Kontrakter!$C$9,Kontrakter!$D$9,L617=Kontrakter!$C$10,Kontrakter!$D$10,L617=Kontrakter!$C$11,Kontrakter!$D$11)</f>
        <v>23128800</v>
      </c>
      <c r="N617" s="47" t="str" cm="1">
        <f t="array" ref="N617">_xlfn.IFS(L617=Kontrakter!$C$3,Kontrakter!$E$3,L617=Kontrakter!$C$2,Kontrakter!$E$2,L617=Kontrakter!$C$4,Kontrakter!$E$4,L617=Kontrakter!$C$5,Kontrakter!$E$5,L617=Kontrakter!$C$6,Kontrakter!$E$6,L617=Kontrakter!$C$7,Kontrakter!$E$7,L617=Kontrakter!$C$8,Kontrakter!$E$8,L617=Kontrakter!$C$9,Kontrakter!$E$9,L617=Kontrakter!$C$10,Kontrakter!$E$10,L617=Kontrakter!$C$11,Kontrakter!$E$11)</f>
        <v>tilsyn@elvia.no</v>
      </c>
    </row>
    <row r="618" spans="1:14" s="42" customFormat="1" x14ac:dyDescent="0.3">
      <c r="A618" s="43">
        <v>1284</v>
      </c>
      <c r="B618" s="42" t="s">
        <v>10</v>
      </c>
      <c r="C618" s="42" t="s">
        <v>648</v>
      </c>
      <c r="D618" s="42" t="s">
        <v>16</v>
      </c>
      <c r="E618" s="42" t="s">
        <v>618</v>
      </c>
      <c r="F618" s="44" t="s">
        <v>1403</v>
      </c>
      <c r="G618" s="42" t="s">
        <v>10</v>
      </c>
      <c r="H618" s="45" t="s">
        <v>1367</v>
      </c>
      <c r="I618" s="46">
        <v>3</v>
      </c>
      <c r="J618" s="46" t="s">
        <v>10</v>
      </c>
      <c r="K618" s="46" t="s">
        <v>618</v>
      </c>
      <c r="L618" s="45" t="str" cm="1">
        <f t="array" ref="L618">_xlfn.IFS(H618=Kontrakter!$B$3,Kontrakter!$C$3,H618=Kontrakter!$B$2,Kontrakter!$C$2,H618=Kontrakter!$B$4,Kontrakter!$C$4,H618=Kontrakter!$B$5,Kontrakter!$C$5,H618=Kontrakter!$B$6,Kontrakter!$C$6,H618=Kontrakter!$B$7,Kontrakter!$C$7,H618=Kontrakter!$B$8,Kontrakter!$C$8,H618=Kontrakter!$B$9,Kontrakter!$C$9,H618=Kontrakter!$B$10,Kontrakter!$C$10,H618=Kontrakter!$B$11,Kontrakter!$C$11)</f>
        <v>Omexom Elsikkerhet AS</v>
      </c>
      <c r="M618" s="45" cm="1">
        <f t="array" ref="M618">_xlfn.IFS(L618=Kontrakter!$C$3,Kontrakter!$D$3,L618=Kontrakter!$C$2,Kontrakter!$D$2,L618=Kontrakter!$C$4,Kontrakter!$D$4,L618=Kontrakter!$C$5,Kontrakter!$D$5,L618=Kontrakter!$C$6,Kontrakter!$D$6,L618=Kontrakter!$C$7,Kontrakter!$D$7,L618=Kontrakter!$C$8,Kontrakter!$D$8,L618=Kontrakter!$C$9,Kontrakter!$D$9,L618=Kontrakter!$C$10,Kontrakter!$D$10,L618=Kontrakter!$C$11,Kontrakter!$D$11)</f>
        <v>23128800</v>
      </c>
      <c r="N618" s="47" t="str" cm="1">
        <f t="array" ref="N618">_xlfn.IFS(L618=Kontrakter!$C$3,Kontrakter!$E$3,L618=Kontrakter!$C$2,Kontrakter!$E$2,L618=Kontrakter!$C$4,Kontrakter!$E$4,L618=Kontrakter!$C$5,Kontrakter!$E$5,L618=Kontrakter!$C$6,Kontrakter!$E$6,L618=Kontrakter!$C$7,Kontrakter!$E$7,L618=Kontrakter!$C$8,Kontrakter!$E$8,L618=Kontrakter!$C$9,Kontrakter!$E$9,L618=Kontrakter!$C$10,Kontrakter!$E$10,L618=Kontrakter!$C$11,Kontrakter!$E$11)</f>
        <v>tilsyn@elvia.no</v>
      </c>
    </row>
    <row r="619" spans="1:14" s="42" customFormat="1" x14ac:dyDescent="0.3">
      <c r="A619" s="43">
        <v>1285</v>
      </c>
      <c r="B619" s="42" t="s">
        <v>10</v>
      </c>
      <c r="C619" s="42" t="s">
        <v>649</v>
      </c>
      <c r="D619" s="42" t="s">
        <v>16</v>
      </c>
      <c r="E619" s="42" t="s">
        <v>618</v>
      </c>
      <c r="F619" s="44" t="s">
        <v>1403</v>
      </c>
      <c r="G619" s="42" t="s">
        <v>10</v>
      </c>
      <c r="H619" s="45" t="s">
        <v>1367</v>
      </c>
      <c r="I619" s="46">
        <v>3</v>
      </c>
      <c r="J619" s="46" t="s">
        <v>10</v>
      </c>
      <c r="K619" s="46" t="s">
        <v>618</v>
      </c>
      <c r="L619" s="45" t="str" cm="1">
        <f t="array" ref="L619">_xlfn.IFS(H619=Kontrakter!$B$3,Kontrakter!$C$3,H619=Kontrakter!$B$2,Kontrakter!$C$2,H619=Kontrakter!$B$4,Kontrakter!$C$4,H619=Kontrakter!$B$5,Kontrakter!$C$5,H619=Kontrakter!$B$6,Kontrakter!$C$6,H619=Kontrakter!$B$7,Kontrakter!$C$7,H619=Kontrakter!$B$8,Kontrakter!$C$8,H619=Kontrakter!$B$9,Kontrakter!$C$9,H619=Kontrakter!$B$10,Kontrakter!$C$10,H619=Kontrakter!$B$11,Kontrakter!$C$11)</f>
        <v>Omexom Elsikkerhet AS</v>
      </c>
      <c r="M619" s="45" cm="1">
        <f t="array" ref="M619">_xlfn.IFS(L619=Kontrakter!$C$3,Kontrakter!$D$3,L619=Kontrakter!$C$2,Kontrakter!$D$2,L619=Kontrakter!$C$4,Kontrakter!$D$4,L619=Kontrakter!$C$5,Kontrakter!$D$5,L619=Kontrakter!$C$6,Kontrakter!$D$6,L619=Kontrakter!$C$7,Kontrakter!$D$7,L619=Kontrakter!$C$8,Kontrakter!$D$8,L619=Kontrakter!$C$9,Kontrakter!$D$9,L619=Kontrakter!$C$10,Kontrakter!$D$10,L619=Kontrakter!$C$11,Kontrakter!$D$11)</f>
        <v>23128800</v>
      </c>
      <c r="N619" s="47" t="str" cm="1">
        <f t="array" ref="N619">_xlfn.IFS(L619=Kontrakter!$C$3,Kontrakter!$E$3,L619=Kontrakter!$C$2,Kontrakter!$E$2,L619=Kontrakter!$C$4,Kontrakter!$E$4,L619=Kontrakter!$C$5,Kontrakter!$E$5,L619=Kontrakter!$C$6,Kontrakter!$E$6,L619=Kontrakter!$C$7,Kontrakter!$E$7,L619=Kontrakter!$C$8,Kontrakter!$E$8,L619=Kontrakter!$C$9,Kontrakter!$E$9,L619=Kontrakter!$C$10,Kontrakter!$E$10,L619=Kontrakter!$C$11,Kontrakter!$E$11)</f>
        <v>tilsyn@elvia.no</v>
      </c>
    </row>
    <row r="620" spans="1:14" s="42" customFormat="1" x14ac:dyDescent="0.3">
      <c r="A620" s="43">
        <v>1286</v>
      </c>
      <c r="B620" s="42" t="s">
        <v>10</v>
      </c>
      <c r="C620" s="42" t="s">
        <v>650</v>
      </c>
      <c r="D620" s="42" t="s">
        <v>16</v>
      </c>
      <c r="E620" s="42" t="s">
        <v>618</v>
      </c>
      <c r="F620" s="44" t="s">
        <v>1403</v>
      </c>
      <c r="G620" s="42" t="s">
        <v>10</v>
      </c>
      <c r="H620" s="45" t="s">
        <v>1367</v>
      </c>
      <c r="I620" s="46">
        <v>3</v>
      </c>
      <c r="J620" s="46" t="s">
        <v>10</v>
      </c>
      <c r="K620" s="46" t="s">
        <v>618</v>
      </c>
      <c r="L620" s="45" t="str" cm="1">
        <f t="array" ref="L620">_xlfn.IFS(H620=Kontrakter!$B$3,Kontrakter!$C$3,H620=Kontrakter!$B$2,Kontrakter!$C$2,H620=Kontrakter!$B$4,Kontrakter!$C$4,H620=Kontrakter!$B$5,Kontrakter!$C$5,H620=Kontrakter!$B$6,Kontrakter!$C$6,H620=Kontrakter!$B$7,Kontrakter!$C$7,H620=Kontrakter!$B$8,Kontrakter!$C$8,H620=Kontrakter!$B$9,Kontrakter!$C$9,H620=Kontrakter!$B$10,Kontrakter!$C$10,H620=Kontrakter!$B$11,Kontrakter!$C$11)</f>
        <v>Omexom Elsikkerhet AS</v>
      </c>
      <c r="M620" s="45" cm="1">
        <f t="array" ref="M620">_xlfn.IFS(L620=Kontrakter!$C$3,Kontrakter!$D$3,L620=Kontrakter!$C$2,Kontrakter!$D$2,L620=Kontrakter!$C$4,Kontrakter!$D$4,L620=Kontrakter!$C$5,Kontrakter!$D$5,L620=Kontrakter!$C$6,Kontrakter!$D$6,L620=Kontrakter!$C$7,Kontrakter!$D$7,L620=Kontrakter!$C$8,Kontrakter!$D$8,L620=Kontrakter!$C$9,Kontrakter!$D$9,L620=Kontrakter!$C$10,Kontrakter!$D$10,L620=Kontrakter!$C$11,Kontrakter!$D$11)</f>
        <v>23128800</v>
      </c>
      <c r="N620" s="47" t="str" cm="1">
        <f t="array" ref="N620">_xlfn.IFS(L620=Kontrakter!$C$3,Kontrakter!$E$3,L620=Kontrakter!$C$2,Kontrakter!$E$2,L620=Kontrakter!$C$4,Kontrakter!$E$4,L620=Kontrakter!$C$5,Kontrakter!$E$5,L620=Kontrakter!$C$6,Kontrakter!$E$6,L620=Kontrakter!$C$7,Kontrakter!$E$7,L620=Kontrakter!$C$8,Kontrakter!$E$8,L620=Kontrakter!$C$9,Kontrakter!$E$9,L620=Kontrakter!$C$10,Kontrakter!$E$10,L620=Kontrakter!$C$11,Kontrakter!$E$11)</f>
        <v>tilsyn@elvia.no</v>
      </c>
    </row>
    <row r="621" spans="1:14" s="42" customFormat="1" x14ac:dyDescent="0.3">
      <c r="A621" s="43">
        <v>1290</v>
      </c>
      <c r="B621" s="42" t="s">
        <v>10</v>
      </c>
      <c r="C621" s="42" t="s">
        <v>651</v>
      </c>
      <c r="D621" s="42" t="s">
        <v>16</v>
      </c>
      <c r="E621" s="42" t="s">
        <v>618</v>
      </c>
      <c r="F621" s="44" t="s">
        <v>1403</v>
      </c>
      <c r="G621" s="42" t="s">
        <v>10</v>
      </c>
      <c r="H621" s="45" t="s">
        <v>1367</v>
      </c>
      <c r="I621" s="46">
        <v>3</v>
      </c>
      <c r="J621" s="46" t="s">
        <v>10</v>
      </c>
      <c r="K621" s="46" t="s">
        <v>618</v>
      </c>
      <c r="L621" s="45" t="str" cm="1">
        <f t="array" ref="L621">_xlfn.IFS(H621=Kontrakter!$B$3,Kontrakter!$C$3,H621=Kontrakter!$B$2,Kontrakter!$C$2,H621=Kontrakter!$B$4,Kontrakter!$C$4,H621=Kontrakter!$B$5,Kontrakter!$C$5,H621=Kontrakter!$B$6,Kontrakter!$C$6,H621=Kontrakter!$B$7,Kontrakter!$C$7,H621=Kontrakter!$B$8,Kontrakter!$C$8,H621=Kontrakter!$B$9,Kontrakter!$C$9,H621=Kontrakter!$B$10,Kontrakter!$C$10,H621=Kontrakter!$B$11,Kontrakter!$C$11)</f>
        <v>Omexom Elsikkerhet AS</v>
      </c>
      <c r="M621" s="45" cm="1">
        <f t="array" ref="M621">_xlfn.IFS(L621=Kontrakter!$C$3,Kontrakter!$D$3,L621=Kontrakter!$C$2,Kontrakter!$D$2,L621=Kontrakter!$C$4,Kontrakter!$D$4,L621=Kontrakter!$C$5,Kontrakter!$D$5,L621=Kontrakter!$C$6,Kontrakter!$D$6,L621=Kontrakter!$C$7,Kontrakter!$D$7,L621=Kontrakter!$C$8,Kontrakter!$D$8,L621=Kontrakter!$C$9,Kontrakter!$D$9,L621=Kontrakter!$C$10,Kontrakter!$D$10,L621=Kontrakter!$C$11,Kontrakter!$D$11)</f>
        <v>23128800</v>
      </c>
      <c r="N621" s="47" t="str" cm="1">
        <f t="array" ref="N621">_xlfn.IFS(L621=Kontrakter!$C$3,Kontrakter!$E$3,L621=Kontrakter!$C$2,Kontrakter!$E$2,L621=Kontrakter!$C$4,Kontrakter!$E$4,L621=Kontrakter!$C$5,Kontrakter!$E$5,L621=Kontrakter!$C$6,Kontrakter!$E$6,L621=Kontrakter!$C$7,Kontrakter!$E$7,L621=Kontrakter!$C$8,Kontrakter!$E$8,L621=Kontrakter!$C$9,Kontrakter!$E$9,L621=Kontrakter!$C$10,Kontrakter!$E$10,L621=Kontrakter!$C$11,Kontrakter!$E$11)</f>
        <v>tilsyn@elvia.no</v>
      </c>
    </row>
    <row r="622" spans="1:14" s="42" customFormat="1" x14ac:dyDescent="0.3">
      <c r="A622" s="43">
        <v>1291</v>
      </c>
      <c r="B622" s="42" t="s">
        <v>10</v>
      </c>
      <c r="C622" s="42" t="s">
        <v>652</v>
      </c>
      <c r="D622" s="42" t="s">
        <v>16</v>
      </c>
      <c r="E622" s="42" t="s">
        <v>618</v>
      </c>
      <c r="F622" s="44" t="s">
        <v>1403</v>
      </c>
      <c r="G622" s="42" t="s">
        <v>10</v>
      </c>
      <c r="H622" s="45" t="s">
        <v>1367</v>
      </c>
      <c r="I622" s="46">
        <v>3</v>
      </c>
      <c r="J622" s="46" t="s">
        <v>10</v>
      </c>
      <c r="K622" s="46" t="s">
        <v>618</v>
      </c>
      <c r="L622" s="45" t="str" cm="1">
        <f t="array" ref="L622">_xlfn.IFS(H622=Kontrakter!$B$3,Kontrakter!$C$3,H622=Kontrakter!$B$2,Kontrakter!$C$2,H622=Kontrakter!$B$4,Kontrakter!$C$4,H622=Kontrakter!$B$5,Kontrakter!$C$5,H622=Kontrakter!$B$6,Kontrakter!$C$6,H622=Kontrakter!$B$7,Kontrakter!$C$7,H622=Kontrakter!$B$8,Kontrakter!$C$8,H622=Kontrakter!$B$9,Kontrakter!$C$9,H622=Kontrakter!$B$10,Kontrakter!$C$10,H622=Kontrakter!$B$11,Kontrakter!$C$11)</f>
        <v>Omexom Elsikkerhet AS</v>
      </c>
      <c r="M622" s="45" cm="1">
        <f t="array" ref="M622">_xlfn.IFS(L622=Kontrakter!$C$3,Kontrakter!$D$3,L622=Kontrakter!$C$2,Kontrakter!$D$2,L622=Kontrakter!$C$4,Kontrakter!$D$4,L622=Kontrakter!$C$5,Kontrakter!$D$5,L622=Kontrakter!$C$6,Kontrakter!$D$6,L622=Kontrakter!$C$7,Kontrakter!$D$7,L622=Kontrakter!$C$8,Kontrakter!$D$8,L622=Kontrakter!$C$9,Kontrakter!$D$9,L622=Kontrakter!$C$10,Kontrakter!$D$10,L622=Kontrakter!$C$11,Kontrakter!$D$11)</f>
        <v>23128800</v>
      </c>
      <c r="N622" s="47" t="str" cm="1">
        <f t="array" ref="N622">_xlfn.IFS(L622=Kontrakter!$C$3,Kontrakter!$E$3,L622=Kontrakter!$C$2,Kontrakter!$E$2,L622=Kontrakter!$C$4,Kontrakter!$E$4,L622=Kontrakter!$C$5,Kontrakter!$E$5,L622=Kontrakter!$C$6,Kontrakter!$E$6,L622=Kontrakter!$C$7,Kontrakter!$E$7,L622=Kontrakter!$C$8,Kontrakter!$E$8,L622=Kontrakter!$C$9,Kontrakter!$E$9,L622=Kontrakter!$C$10,Kontrakter!$E$10,L622=Kontrakter!$C$11,Kontrakter!$E$11)</f>
        <v>tilsyn@elvia.no</v>
      </c>
    </row>
    <row r="623" spans="1:14" s="42" customFormat="1" x14ac:dyDescent="0.3">
      <c r="A623" s="43">
        <v>1294</v>
      </c>
      <c r="B623" s="42" t="s">
        <v>10</v>
      </c>
      <c r="C623" s="42" t="s">
        <v>653</v>
      </c>
      <c r="D623" s="42" t="s">
        <v>16</v>
      </c>
      <c r="E623" s="42" t="s">
        <v>618</v>
      </c>
      <c r="F623" s="44" t="s">
        <v>1403</v>
      </c>
      <c r="G623" s="42" t="s">
        <v>10</v>
      </c>
      <c r="H623" s="45" t="s">
        <v>1367</v>
      </c>
      <c r="I623" s="46">
        <v>3</v>
      </c>
      <c r="J623" s="46" t="s">
        <v>10</v>
      </c>
      <c r="K623" s="46" t="s">
        <v>618</v>
      </c>
      <c r="L623" s="45" t="str" cm="1">
        <f t="array" ref="L623">_xlfn.IFS(H623=Kontrakter!$B$3,Kontrakter!$C$3,H623=Kontrakter!$B$2,Kontrakter!$C$2,H623=Kontrakter!$B$4,Kontrakter!$C$4,H623=Kontrakter!$B$5,Kontrakter!$C$5,H623=Kontrakter!$B$6,Kontrakter!$C$6,H623=Kontrakter!$B$7,Kontrakter!$C$7,H623=Kontrakter!$B$8,Kontrakter!$C$8,H623=Kontrakter!$B$9,Kontrakter!$C$9,H623=Kontrakter!$B$10,Kontrakter!$C$10,H623=Kontrakter!$B$11,Kontrakter!$C$11)</f>
        <v>Omexom Elsikkerhet AS</v>
      </c>
      <c r="M623" s="45" cm="1">
        <f t="array" ref="M623">_xlfn.IFS(L623=Kontrakter!$C$3,Kontrakter!$D$3,L623=Kontrakter!$C$2,Kontrakter!$D$2,L623=Kontrakter!$C$4,Kontrakter!$D$4,L623=Kontrakter!$C$5,Kontrakter!$D$5,L623=Kontrakter!$C$6,Kontrakter!$D$6,L623=Kontrakter!$C$7,Kontrakter!$D$7,L623=Kontrakter!$C$8,Kontrakter!$D$8,L623=Kontrakter!$C$9,Kontrakter!$D$9,L623=Kontrakter!$C$10,Kontrakter!$D$10,L623=Kontrakter!$C$11,Kontrakter!$D$11)</f>
        <v>23128800</v>
      </c>
      <c r="N623" s="47" t="str" cm="1">
        <f t="array" ref="N623">_xlfn.IFS(L623=Kontrakter!$C$3,Kontrakter!$E$3,L623=Kontrakter!$C$2,Kontrakter!$E$2,L623=Kontrakter!$C$4,Kontrakter!$E$4,L623=Kontrakter!$C$5,Kontrakter!$E$5,L623=Kontrakter!$C$6,Kontrakter!$E$6,L623=Kontrakter!$C$7,Kontrakter!$E$7,L623=Kontrakter!$C$8,Kontrakter!$E$8,L623=Kontrakter!$C$9,Kontrakter!$E$9,L623=Kontrakter!$C$10,Kontrakter!$E$10,L623=Kontrakter!$C$11,Kontrakter!$E$11)</f>
        <v>tilsyn@elvia.no</v>
      </c>
    </row>
    <row r="624" spans="1:14" s="42" customFormat="1" x14ac:dyDescent="0.3">
      <c r="A624" s="43">
        <v>1295</v>
      </c>
      <c r="B624" s="42" t="s">
        <v>10</v>
      </c>
      <c r="C624" s="42" t="s">
        <v>654</v>
      </c>
      <c r="D624" s="42" t="s">
        <v>16</v>
      </c>
      <c r="E624" s="42" t="s">
        <v>618</v>
      </c>
      <c r="F624" s="44" t="s">
        <v>1403</v>
      </c>
      <c r="G624" s="42" t="s">
        <v>10</v>
      </c>
      <c r="H624" s="45" t="s">
        <v>1367</v>
      </c>
      <c r="I624" s="46">
        <v>3</v>
      </c>
      <c r="J624" s="46" t="s">
        <v>10</v>
      </c>
      <c r="K624" s="46" t="s">
        <v>618</v>
      </c>
      <c r="L624" s="45" t="str" cm="1">
        <f t="array" ref="L624">_xlfn.IFS(H624=Kontrakter!$B$3,Kontrakter!$C$3,H624=Kontrakter!$B$2,Kontrakter!$C$2,H624=Kontrakter!$B$4,Kontrakter!$C$4,H624=Kontrakter!$B$5,Kontrakter!$C$5,H624=Kontrakter!$B$6,Kontrakter!$C$6,H624=Kontrakter!$B$7,Kontrakter!$C$7,H624=Kontrakter!$B$8,Kontrakter!$C$8,H624=Kontrakter!$B$9,Kontrakter!$C$9,H624=Kontrakter!$B$10,Kontrakter!$C$10,H624=Kontrakter!$B$11,Kontrakter!$C$11)</f>
        <v>Omexom Elsikkerhet AS</v>
      </c>
      <c r="M624" s="45" cm="1">
        <f t="array" ref="M624">_xlfn.IFS(L624=Kontrakter!$C$3,Kontrakter!$D$3,L624=Kontrakter!$C$2,Kontrakter!$D$2,L624=Kontrakter!$C$4,Kontrakter!$D$4,L624=Kontrakter!$C$5,Kontrakter!$D$5,L624=Kontrakter!$C$6,Kontrakter!$D$6,L624=Kontrakter!$C$7,Kontrakter!$D$7,L624=Kontrakter!$C$8,Kontrakter!$D$8,L624=Kontrakter!$C$9,Kontrakter!$D$9,L624=Kontrakter!$C$10,Kontrakter!$D$10,L624=Kontrakter!$C$11,Kontrakter!$D$11)</f>
        <v>23128800</v>
      </c>
      <c r="N624" s="47" t="str" cm="1">
        <f t="array" ref="N624">_xlfn.IFS(L624=Kontrakter!$C$3,Kontrakter!$E$3,L624=Kontrakter!$C$2,Kontrakter!$E$2,L624=Kontrakter!$C$4,Kontrakter!$E$4,L624=Kontrakter!$C$5,Kontrakter!$E$5,L624=Kontrakter!$C$6,Kontrakter!$E$6,L624=Kontrakter!$C$7,Kontrakter!$E$7,L624=Kontrakter!$C$8,Kontrakter!$E$8,L624=Kontrakter!$C$9,Kontrakter!$E$9,L624=Kontrakter!$C$10,Kontrakter!$E$10,L624=Kontrakter!$C$11,Kontrakter!$E$11)</f>
        <v>tilsyn@elvia.no</v>
      </c>
    </row>
    <row r="625" spans="1:14" s="42" customFormat="1" x14ac:dyDescent="0.3">
      <c r="A625" s="43">
        <v>1300</v>
      </c>
      <c r="B625" s="42" t="s">
        <v>655</v>
      </c>
      <c r="C625" s="42" t="s">
        <v>656</v>
      </c>
      <c r="D625" s="42" t="s">
        <v>12</v>
      </c>
      <c r="F625" s="44">
        <v>3024</v>
      </c>
      <c r="G625" s="42" t="s">
        <v>1602</v>
      </c>
      <c r="H625" s="45" t="s">
        <v>1371</v>
      </c>
      <c r="I625" s="46">
        <v>7</v>
      </c>
      <c r="J625" s="46" t="s">
        <v>657</v>
      </c>
      <c r="K625" s="46"/>
      <c r="L625" s="45" t="str" cm="1">
        <f t="array" ref="L625">_xlfn.IFS(H625=Kontrakter!$B$3,Kontrakter!$C$3,H625=Kontrakter!$B$2,Kontrakter!$C$2,H625=Kontrakter!$B$4,Kontrakter!$C$4,H625=Kontrakter!$B$5,Kontrakter!$C$5,H625=Kontrakter!$B$6,Kontrakter!$C$6,H625=Kontrakter!$B$7,Kontrakter!$C$7,H625=Kontrakter!$B$8,Kontrakter!$C$8,H625=Kontrakter!$B$9,Kontrakter!$C$9,H625=Kontrakter!$B$10,Kontrakter!$C$10,H625=Kontrakter!$B$11,Kontrakter!$C$11)</f>
        <v>Rejlers Elsikkerhet AS</v>
      </c>
      <c r="M625" s="45" cm="1">
        <f t="array" ref="M625">_xlfn.IFS(L625=Kontrakter!$C$3,Kontrakter!$D$3,L625=Kontrakter!$C$2,Kontrakter!$D$2,L625=Kontrakter!$C$4,Kontrakter!$D$4,L625=Kontrakter!$C$5,Kontrakter!$D$5,L625=Kontrakter!$C$6,Kontrakter!$D$6,L625=Kontrakter!$C$7,Kontrakter!$D$7,L625=Kontrakter!$C$8,Kontrakter!$D$8,L625=Kontrakter!$C$9,Kontrakter!$D$9,L625=Kontrakter!$C$10,Kontrakter!$D$10,L625=Kontrakter!$C$11,Kontrakter!$D$11)</f>
        <v>95823000</v>
      </c>
      <c r="N625" s="47" t="str" cm="1">
        <f t="array" ref="N625">_xlfn.IFS(L625=Kontrakter!$C$3,Kontrakter!$E$3,L625=Kontrakter!$C$2,Kontrakter!$E$2,L625=Kontrakter!$C$4,Kontrakter!$E$4,L625=Kontrakter!$C$5,Kontrakter!$E$5,L625=Kontrakter!$C$6,Kontrakter!$E$6,L625=Kontrakter!$C$7,Kontrakter!$E$7,L625=Kontrakter!$C$8,Kontrakter!$E$8,L625=Kontrakter!$C$9,Kontrakter!$E$9,L625=Kontrakter!$C$10,Kontrakter!$E$10,L625=Kontrakter!$C$11,Kontrakter!$E$11)</f>
        <v>tilsyn@elvia.no</v>
      </c>
    </row>
    <row r="626" spans="1:14" s="42" customFormat="1" x14ac:dyDescent="0.3">
      <c r="A626" s="43">
        <v>1301</v>
      </c>
      <c r="B626" s="42" t="s">
        <v>655</v>
      </c>
      <c r="C626" s="42" t="s">
        <v>658</v>
      </c>
      <c r="D626" s="42" t="s">
        <v>12</v>
      </c>
      <c r="F626" s="44">
        <v>3024</v>
      </c>
      <c r="G626" s="42" t="s">
        <v>1602</v>
      </c>
      <c r="H626" s="45" t="s">
        <v>1371</v>
      </c>
      <c r="I626" s="46">
        <v>7</v>
      </c>
      <c r="J626" s="46" t="s">
        <v>657</v>
      </c>
      <c r="K626" s="46"/>
      <c r="L626" s="45" t="str" cm="1">
        <f t="array" ref="L626">_xlfn.IFS(H626=Kontrakter!$B$3,Kontrakter!$C$3,H626=Kontrakter!$B$2,Kontrakter!$C$2,H626=Kontrakter!$B$4,Kontrakter!$C$4,H626=Kontrakter!$B$5,Kontrakter!$C$5,H626=Kontrakter!$B$6,Kontrakter!$C$6,H626=Kontrakter!$B$7,Kontrakter!$C$7,H626=Kontrakter!$B$8,Kontrakter!$C$8,H626=Kontrakter!$B$9,Kontrakter!$C$9,H626=Kontrakter!$B$10,Kontrakter!$C$10,H626=Kontrakter!$B$11,Kontrakter!$C$11)</f>
        <v>Rejlers Elsikkerhet AS</v>
      </c>
      <c r="M626" s="45" cm="1">
        <f t="array" ref="M626">_xlfn.IFS(L626=Kontrakter!$C$3,Kontrakter!$D$3,L626=Kontrakter!$C$2,Kontrakter!$D$2,L626=Kontrakter!$C$4,Kontrakter!$D$4,L626=Kontrakter!$C$5,Kontrakter!$D$5,L626=Kontrakter!$C$6,Kontrakter!$D$6,L626=Kontrakter!$C$7,Kontrakter!$D$7,L626=Kontrakter!$C$8,Kontrakter!$D$8,L626=Kontrakter!$C$9,Kontrakter!$D$9,L626=Kontrakter!$C$10,Kontrakter!$D$10,L626=Kontrakter!$C$11,Kontrakter!$D$11)</f>
        <v>95823000</v>
      </c>
      <c r="N626" s="47" t="str" cm="1">
        <f t="array" ref="N626">_xlfn.IFS(L626=Kontrakter!$C$3,Kontrakter!$E$3,L626=Kontrakter!$C$2,Kontrakter!$E$2,L626=Kontrakter!$C$4,Kontrakter!$E$4,L626=Kontrakter!$C$5,Kontrakter!$E$5,L626=Kontrakter!$C$6,Kontrakter!$E$6,L626=Kontrakter!$C$7,Kontrakter!$E$7,L626=Kontrakter!$C$8,Kontrakter!$E$8,L626=Kontrakter!$C$9,Kontrakter!$E$9,L626=Kontrakter!$C$10,Kontrakter!$E$10,L626=Kontrakter!$C$11,Kontrakter!$E$11)</f>
        <v>tilsyn@elvia.no</v>
      </c>
    </row>
    <row r="627" spans="1:14" s="42" customFormat="1" x14ac:dyDescent="0.3">
      <c r="A627" s="43">
        <v>1302</v>
      </c>
      <c r="B627" s="42" t="s">
        <v>655</v>
      </c>
      <c r="C627" s="42" t="s">
        <v>659</v>
      </c>
      <c r="D627" s="42" t="s">
        <v>12</v>
      </c>
      <c r="F627" s="44">
        <v>3024</v>
      </c>
      <c r="G627" s="42" t="s">
        <v>1602</v>
      </c>
      <c r="H627" s="45" t="s">
        <v>1371</v>
      </c>
      <c r="I627" s="46">
        <v>7</v>
      </c>
      <c r="J627" s="46" t="s">
        <v>657</v>
      </c>
      <c r="K627" s="46"/>
      <c r="L627" s="45" t="str" cm="1">
        <f t="array" ref="L627">_xlfn.IFS(H627=Kontrakter!$B$3,Kontrakter!$C$3,H627=Kontrakter!$B$2,Kontrakter!$C$2,H627=Kontrakter!$B$4,Kontrakter!$C$4,H627=Kontrakter!$B$5,Kontrakter!$C$5,H627=Kontrakter!$B$6,Kontrakter!$C$6,H627=Kontrakter!$B$7,Kontrakter!$C$7,H627=Kontrakter!$B$8,Kontrakter!$C$8,H627=Kontrakter!$B$9,Kontrakter!$C$9,H627=Kontrakter!$B$10,Kontrakter!$C$10,H627=Kontrakter!$B$11,Kontrakter!$C$11)</f>
        <v>Rejlers Elsikkerhet AS</v>
      </c>
      <c r="M627" s="45" cm="1">
        <f t="array" ref="M627">_xlfn.IFS(L627=Kontrakter!$C$3,Kontrakter!$D$3,L627=Kontrakter!$C$2,Kontrakter!$D$2,L627=Kontrakter!$C$4,Kontrakter!$D$4,L627=Kontrakter!$C$5,Kontrakter!$D$5,L627=Kontrakter!$C$6,Kontrakter!$D$6,L627=Kontrakter!$C$7,Kontrakter!$D$7,L627=Kontrakter!$C$8,Kontrakter!$D$8,L627=Kontrakter!$C$9,Kontrakter!$D$9,L627=Kontrakter!$C$10,Kontrakter!$D$10,L627=Kontrakter!$C$11,Kontrakter!$D$11)</f>
        <v>95823000</v>
      </c>
      <c r="N627" s="47" t="str" cm="1">
        <f t="array" ref="N627">_xlfn.IFS(L627=Kontrakter!$C$3,Kontrakter!$E$3,L627=Kontrakter!$C$2,Kontrakter!$E$2,L627=Kontrakter!$C$4,Kontrakter!$E$4,L627=Kontrakter!$C$5,Kontrakter!$E$5,L627=Kontrakter!$C$6,Kontrakter!$E$6,L627=Kontrakter!$C$7,Kontrakter!$E$7,L627=Kontrakter!$C$8,Kontrakter!$E$8,L627=Kontrakter!$C$9,Kontrakter!$E$9,L627=Kontrakter!$C$10,Kontrakter!$E$10,L627=Kontrakter!$C$11,Kontrakter!$E$11)</f>
        <v>tilsyn@elvia.no</v>
      </c>
    </row>
    <row r="628" spans="1:14" s="42" customFormat="1" x14ac:dyDescent="0.3">
      <c r="A628" s="43">
        <v>1303</v>
      </c>
      <c r="B628" s="42" t="s">
        <v>655</v>
      </c>
      <c r="C628" s="42" t="s">
        <v>660</v>
      </c>
      <c r="D628" s="42" t="s">
        <v>12</v>
      </c>
      <c r="F628" s="44">
        <v>3024</v>
      </c>
      <c r="G628" s="42" t="s">
        <v>1602</v>
      </c>
      <c r="H628" s="45" t="s">
        <v>1371</v>
      </c>
      <c r="I628" s="46">
        <v>7</v>
      </c>
      <c r="J628" s="46" t="s">
        <v>657</v>
      </c>
      <c r="K628" s="46"/>
      <c r="L628" s="45" t="str" cm="1">
        <f t="array" ref="L628">_xlfn.IFS(H628=Kontrakter!$B$3,Kontrakter!$C$3,H628=Kontrakter!$B$2,Kontrakter!$C$2,H628=Kontrakter!$B$4,Kontrakter!$C$4,H628=Kontrakter!$B$5,Kontrakter!$C$5,H628=Kontrakter!$B$6,Kontrakter!$C$6,H628=Kontrakter!$B$7,Kontrakter!$C$7,H628=Kontrakter!$B$8,Kontrakter!$C$8,H628=Kontrakter!$B$9,Kontrakter!$C$9,H628=Kontrakter!$B$10,Kontrakter!$C$10,H628=Kontrakter!$B$11,Kontrakter!$C$11)</f>
        <v>Rejlers Elsikkerhet AS</v>
      </c>
      <c r="M628" s="45" cm="1">
        <f t="array" ref="M628">_xlfn.IFS(L628=Kontrakter!$C$3,Kontrakter!$D$3,L628=Kontrakter!$C$2,Kontrakter!$D$2,L628=Kontrakter!$C$4,Kontrakter!$D$4,L628=Kontrakter!$C$5,Kontrakter!$D$5,L628=Kontrakter!$C$6,Kontrakter!$D$6,L628=Kontrakter!$C$7,Kontrakter!$D$7,L628=Kontrakter!$C$8,Kontrakter!$D$8,L628=Kontrakter!$C$9,Kontrakter!$D$9,L628=Kontrakter!$C$10,Kontrakter!$D$10,L628=Kontrakter!$C$11,Kontrakter!$D$11)</f>
        <v>95823000</v>
      </c>
      <c r="N628" s="47" t="str" cm="1">
        <f t="array" ref="N628">_xlfn.IFS(L628=Kontrakter!$C$3,Kontrakter!$E$3,L628=Kontrakter!$C$2,Kontrakter!$E$2,L628=Kontrakter!$C$4,Kontrakter!$E$4,L628=Kontrakter!$C$5,Kontrakter!$E$5,L628=Kontrakter!$C$6,Kontrakter!$E$6,L628=Kontrakter!$C$7,Kontrakter!$E$7,L628=Kontrakter!$C$8,Kontrakter!$E$8,L628=Kontrakter!$C$9,Kontrakter!$E$9,L628=Kontrakter!$C$10,Kontrakter!$E$10,L628=Kontrakter!$C$11,Kontrakter!$E$11)</f>
        <v>tilsyn@elvia.no</v>
      </c>
    </row>
    <row r="629" spans="1:14" s="42" customFormat="1" x14ac:dyDescent="0.3">
      <c r="A629" s="43">
        <v>1305</v>
      </c>
      <c r="B629" s="42" t="s">
        <v>661</v>
      </c>
      <c r="C629" s="42" t="s">
        <v>662</v>
      </c>
      <c r="D629" s="42" t="s">
        <v>12</v>
      </c>
      <c r="F629" s="44">
        <v>3024</v>
      </c>
      <c r="G629" s="42" t="s">
        <v>1602</v>
      </c>
      <c r="H629" s="45" t="s">
        <v>1371</v>
      </c>
      <c r="I629" s="46">
        <v>7</v>
      </c>
      <c r="J629" s="46" t="s">
        <v>657</v>
      </c>
      <c r="K629" s="46"/>
      <c r="L629" s="45" t="str" cm="1">
        <f t="array" ref="L629">_xlfn.IFS(H629=Kontrakter!$B$3,Kontrakter!$C$3,H629=Kontrakter!$B$2,Kontrakter!$C$2,H629=Kontrakter!$B$4,Kontrakter!$C$4,H629=Kontrakter!$B$5,Kontrakter!$C$5,H629=Kontrakter!$B$6,Kontrakter!$C$6,H629=Kontrakter!$B$7,Kontrakter!$C$7,H629=Kontrakter!$B$8,Kontrakter!$C$8,H629=Kontrakter!$B$9,Kontrakter!$C$9,H629=Kontrakter!$B$10,Kontrakter!$C$10,H629=Kontrakter!$B$11,Kontrakter!$C$11)</f>
        <v>Rejlers Elsikkerhet AS</v>
      </c>
      <c r="M629" s="45" cm="1">
        <f t="array" ref="M629">_xlfn.IFS(L629=Kontrakter!$C$3,Kontrakter!$D$3,L629=Kontrakter!$C$2,Kontrakter!$D$2,L629=Kontrakter!$C$4,Kontrakter!$D$4,L629=Kontrakter!$C$5,Kontrakter!$D$5,L629=Kontrakter!$C$6,Kontrakter!$D$6,L629=Kontrakter!$C$7,Kontrakter!$D$7,L629=Kontrakter!$C$8,Kontrakter!$D$8,L629=Kontrakter!$C$9,Kontrakter!$D$9,L629=Kontrakter!$C$10,Kontrakter!$D$10,L629=Kontrakter!$C$11,Kontrakter!$D$11)</f>
        <v>95823000</v>
      </c>
      <c r="N629" s="47" t="str" cm="1">
        <f t="array" ref="N629">_xlfn.IFS(L629=Kontrakter!$C$3,Kontrakter!$E$3,L629=Kontrakter!$C$2,Kontrakter!$E$2,L629=Kontrakter!$C$4,Kontrakter!$E$4,L629=Kontrakter!$C$5,Kontrakter!$E$5,L629=Kontrakter!$C$6,Kontrakter!$E$6,L629=Kontrakter!$C$7,Kontrakter!$E$7,L629=Kontrakter!$C$8,Kontrakter!$E$8,L629=Kontrakter!$C$9,Kontrakter!$E$9,L629=Kontrakter!$C$10,Kontrakter!$E$10,L629=Kontrakter!$C$11,Kontrakter!$E$11)</f>
        <v>tilsyn@elvia.no</v>
      </c>
    </row>
    <row r="630" spans="1:14" s="42" customFormat="1" x14ac:dyDescent="0.3">
      <c r="A630" s="43">
        <v>1306</v>
      </c>
      <c r="B630" s="42" t="s">
        <v>655</v>
      </c>
      <c r="C630" s="42" t="s">
        <v>663</v>
      </c>
      <c r="D630" s="42" t="s">
        <v>12</v>
      </c>
      <c r="F630" s="44">
        <v>3024</v>
      </c>
      <c r="G630" s="42" t="s">
        <v>1602</v>
      </c>
      <c r="H630" s="45" t="s">
        <v>1371</v>
      </c>
      <c r="I630" s="46">
        <v>7</v>
      </c>
      <c r="J630" s="46" t="s">
        <v>657</v>
      </c>
      <c r="K630" s="46"/>
      <c r="L630" s="45" t="str" cm="1">
        <f t="array" ref="L630">_xlfn.IFS(H630=Kontrakter!$B$3,Kontrakter!$C$3,H630=Kontrakter!$B$2,Kontrakter!$C$2,H630=Kontrakter!$B$4,Kontrakter!$C$4,H630=Kontrakter!$B$5,Kontrakter!$C$5,H630=Kontrakter!$B$6,Kontrakter!$C$6,H630=Kontrakter!$B$7,Kontrakter!$C$7,H630=Kontrakter!$B$8,Kontrakter!$C$8,H630=Kontrakter!$B$9,Kontrakter!$C$9,H630=Kontrakter!$B$10,Kontrakter!$C$10,H630=Kontrakter!$B$11,Kontrakter!$C$11)</f>
        <v>Rejlers Elsikkerhet AS</v>
      </c>
      <c r="M630" s="45" cm="1">
        <f t="array" ref="M630">_xlfn.IFS(L630=Kontrakter!$C$3,Kontrakter!$D$3,L630=Kontrakter!$C$2,Kontrakter!$D$2,L630=Kontrakter!$C$4,Kontrakter!$D$4,L630=Kontrakter!$C$5,Kontrakter!$D$5,L630=Kontrakter!$C$6,Kontrakter!$D$6,L630=Kontrakter!$C$7,Kontrakter!$D$7,L630=Kontrakter!$C$8,Kontrakter!$D$8,L630=Kontrakter!$C$9,Kontrakter!$D$9,L630=Kontrakter!$C$10,Kontrakter!$D$10,L630=Kontrakter!$C$11,Kontrakter!$D$11)</f>
        <v>95823000</v>
      </c>
      <c r="N630" s="47" t="str" cm="1">
        <f t="array" ref="N630">_xlfn.IFS(L630=Kontrakter!$C$3,Kontrakter!$E$3,L630=Kontrakter!$C$2,Kontrakter!$E$2,L630=Kontrakter!$C$4,Kontrakter!$E$4,L630=Kontrakter!$C$5,Kontrakter!$E$5,L630=Kontrakter!$C$6,Kontrakter!$E$6,L630=Kontrakter!$C$7,Kontrakter!$E$7,L630=Kontrakter!$C$8,Kontrakter!$E$8,L630=Kontrakter!$C$9,Kontrakter!$E$9,L630=Kontrakter!$C$10,Kontrakter!$E$10,L630=Kontrakter!$C$11,Kontrakter!$E$11)</f>
        <v>tilsyn@elvia.no</v>
      </c>
    </row>
    <row r="631" spans="1:14" s="42" customFormat="1" x14ac:dyDescent="0.3">
      <c r="A631" s="43">
        <v>1307</v>
      </c>
      <c r="B631" s="42" t="s">
        <v>664</v>
      </c>
      <c r="C631" s="42" t="s">
        <v>665</v>
      </c>
      <c r="D631" s="42" t="s">
        <v>12</v>
      </c>
      <c r="F631" s="44">
        <v>3024</v>
      </c>
      <c r="G631" s="42" t="s">
        <v>1602</v>
      </c>
      <c r="H631" s="45" t="s">
        <v>1371</v>
      </c>
      <c r="I631" s="46">
        <v>7</v>
      </c>
      <c r="J631" s="46" t="s">
        <v>657</v>
      </c>
      <c r="K631" s="46"/>
      <c r="L631" s="45" t="str" cm="1">
        <f t="array" ref="L631">_xlfn.IFS(H631=Kontrakter!$B$3,Kontrakter!$C$3,H631=Kontrakter!$B$2,Kontrakter!$C$2,H631=Kontrakter!$B$4,Kontrakter!$C$4,H631=Kontrakter!$B$5,Kontrakter!$C$5,H631=Kontrakter!$B$6,Kontrakter!$C$6,H631=Kontrakter!$B$7,Kontrakter!$C$7,H631=Kontrakter!$B$8,Kontrakter!$C$8,H631=Kontrakter!$B$9,Kontrakter!$C$9,H631=Kontrakter!$B$10,Kontrakter!$C$10,H631=Kontrakter!$B$11,Kontrakter!$C$11)</f>
        <v>Rejlers Elsikkerhet AS</v>
      </c>
      <c r="M631" s="45" cm="1">
        <f t="array" ref="M631">_xlfn.IFS(L631=Kontrakter!$C$3,Kontrakter!$D$3,L631=Kontrakter!$C$2,Kontrakter!$D$2,L631=Kontrakter!$C$4,Kontrakter!$D$4,L631=Kontrakter!$C$5,Kontrakter!$D$5,L631=Kontrakter!$C$6,Kontrakter!$D$6,L631=Kontrakter!$C$7,Kontrakter!$D$7,L631=Kontrakter!$C$8,Kontrakter!$D$8,L631=Kontrakter!$C$9,Kontrakter!$D$9,L631=Kontrakter!$C$10,Kontrakter!$D$10,L631=Kontrakter!$C$11,Kontrakter!$D$11)</f>
        <v>95823000</v>
      </c>
      <c r="N631" s="47" t="str" cm="1">
        <f t="array" ref="N631">_xlfn.IFS(L631=Kontrakter!$C$3,Kontrakter!$E$3,L631=Kontrakter!$C$2,Kontrakter!$E$2,L631=Kontrakter!$C$4,Kontrakter!$E$4,L631=Kontrakter!$C$5,Kontrakter!$E$5,L631=Kontrakter!$C$6,Kontrakter!$E$6,L631=Kontrakter!$C$7,Kontrakter!$E$7,L631=Kontrakter!$C$8,Kontrakter!$E$8,L631=Kontrakter!$C$9,Kontrakter!$E$9,L631=Kontrakter!$C$10,Kontrakter!$E$10,L631=Kontrakter!$C$11,Kontrakter!$E$11)</f>
        <v>tilsyn@elvia.no</v>
      </c>
    </row>
    <row r="632" spans="1:14" s="42" customFormat="1" x14ac:dyDescent="0.3">
      <c r="A632" s="43">
        <v>1309</v>
      </c>
      <c r="B632" s="42" t="s">
        <v>666</v>
      </c>
      <c r="C632" s="42" t="s">
        <v>667</v>
      </c>
      <c r="D632" s="42" t="s">
        <v>12</v>
      </c>
      <c r="F632" s="44">
        <v>3024</v>
      </c>
      <c r="G632" s="42" t="s">
        <v>1602</v>
      </c>
      <c r="H632" s="45" t="s">
        <v>1371</v>
      </c>
      <c r="I632" s="46">
        <v>7</v>
      </c>
      <c r="J632" s="46" t="s">
        <v>657</v>
      </c>
      <c r="K632" s="46"/>
      <c r="L632" s="45" t="str" cm="1">
        <f t="array" ref="L632">_xlfn.IFS(H632=Kontrakter!$B$3,Kontrakter!$C$3,H632=Kontrakter!$B$2,Kontrakter!$C$2,H632=Kontrakter!$B$4,Kontrakter!$C$4,H632=Kontrakter!$B$5,Kontrakter!$C$5,H632=Kontrakter!$B$6,Kontrakter!$C$6,H632=Kontrakter!$B$7,Kontrakter!$C$7,H632=Kontrakter!$B$8,Kontrakter!$C$8,H632=Kontrakter!$B$9,Kontrakter!$C$9,H632=Kontrakter!$B$10,Kontrakter!$C$10,H632=Kontrakter!$B$11,Kontrakter!$C$11)</f>
        <v>Rejlers Elsikkerhet AS</v>
      </c>
      <c r="M632" s="45" cm="1">
        <f t="array" ref="M632">_xlfn.IFS(L632=Kontrakter!$C$3,Kontrakter!$D$3,L632=Kontrakter!$C$2,Kontrakter!$D$2,L632=Kontrakter!$C$4,Kontrakter!$D$4,L632=Kontrakter!$C$5,Kontrakter!$D$5,L632=Kontrakter!$C$6,Kontrakter!$D$6,L632=Kontrakter!$C$7,Kontrakter!$D$7,L632=Kontrakter!$C$8,Kontrakter!$D$8,L632=Kontrakter!$C$9,Kontrakter!$D$9,L632=Kontrakter!$C$10,Kontrakter!$D$10,L632=Kontrakter!$C$11,Kontrakter!$D$11)</f>
        <v>95823000</v>
      </c>
      <c r="N632" s="47" t="str" cm="1">
        <f t="array" ref="N632">_xlfn.IFS(L632=Kontrakter!$C$3,Kontrakter!$E$3,L632=Kontrakter!$C$2,Kontrakter!$E$2,L632=Kontrakter!$C$4,Kontrakter!$E$4,L632=Kontrakter!$C$5,Kontrakter!$E$5,L632=Kontrakter!$C$6,Kontrakter!$E$6,L632=Kontrakter!$C$7,Kontrakter!$E$7,L632=Kontrakter!$C$8,Kontrakter!$E$8,L632=Kontrakter!$C$9,Kontrakter!$E$9,L632=Kontrakter!$C$10,Kontrakter!$E$10,L632=Kontrakter!$C$11,Kontrakter!$E$11)</f>
        <v>tilsyn@elvia.no</v>
      </c>
    </row>
    <row r="633" spans="1:14" s="42" customFormat="1" x14ac:dyDescent="0.3">
      <c r="A633" s="43">
        <v>1311</v>
      </c>
      <c r="B633" s="42" t="s">
        <v>668</v>
      </c>
      <c r="C633" s="42" t="s">
        <v>669</v>
      </c>
      <c r="D633" s="42" t="s">
        <v>16</v>
      </c>
      <c r="F633" s="44">
        <v>3024</v>
      </c>
      <c r="G633" s="42" t="s">
        <v>1602</v>
      </c>
      <c r="H633" s="45" t="s">
        <v>1371</v>
      </c>
      <c r="I633" s="46">
        <v>7</v>
      </c>
      <c r="J633" s="46" t="s">
        <v>657</v>
      </c>
      <c r="K633" s="46"/>
      <c r="L633" s="45" t="str" cm="1">
        <f t="array" ref="L633">_xlfn.IFS(H633=Kontrakter!$B$3,Kontrakter!$C$3,H633=Kontrakter!$B$2,Kontrakter!$C$2,H633=Kontrakter!$B$4,Kontrakter!$C$4,H633=Kontrakter!$B$5,Kontrakter!$C$5,H633=Kontrakter!$B$6,Kontrakter!$C$6,H633=Kontrakter!$B$7,Kontrakter!$C$7,H633=Kontrakter!$B$8,Kontrakter!$C$8,H633=Kontrakter!$B$9,Kontrakter!$C$9,H633=Kontrakter!$B$10,Kontrakter!$C$10,H633=Kontrakter!$B$11,Kontrakter!$C$11)</f>
        <v>Rejlers Elsikkerhet AS</v>
      </c>
      <c r="M633" s="45" cm="1">
        <f t="array" ref="M633">_xlfn.IFS(L633=Kontrakter!$C$3,Kontrakter!$D$3,L633=Kontrakter!$C$2,Kontrakter!$D$2,L633=Kontrakter!$C$4,Kontrakter!$D$4,L633=Kontrakter!$C$5,Kontrakter!$D$5,L633=Kontrakter!$C$6,Kontrakter!$D$6,L633=Kontrakter!$C$7,Kontrakter!$D$7,L633=Kontrakter!$C$8,Kontrakter!$D$8,L633=Kontrakter!$C$9,Kontrakter!$D$9,L633=Kontrakter!$C$10,Kontrakter!$D$10,L633=Kontrakter!$C$11,Kontrakter!$D$11)</f>
        <v>95823000</v>
      </c>
      <c r="N633" s="47" t="str" cm="1">
        <f t="array" ref="N633">_xlfn.IFS(L633=Kontrakter!$C$3,Kontrakter!$E$3,L633=Kontrakter!$C$2,Kontrakter!$E$2,L633=Kontrakter!$C$4,Kontrakter!$E$4,L633=Kontrakter!$C$5,Kontrakter!$E$5,L633=Kontrakter!$C$6,Kontrakter!$E$6,L633=Kontrakter!$C$7,Kontrakter!$E$7,L633=Kontrakter!$C$8,Kontrakter!$E$8,L633=Kontrakter!$C$9,Kontrakter!$E$9,L633=Kontrakter!$C$10,Kontrakter!$E$10,L633=Kontrakter!$C$11,Kontrakter!$E$11)</f>
        <v>tilsyn@elvia.no</v>
      </c>
    </row>
    <row r="634" spans="1:14" s="42" customFormat="1" x14ac:dyDescent="0.3">
      <c r="A634" s="43">
        <v>1312</v>
      </c>
      <c r="B634" s="42" t="s">
        <v>670</v>
      </c>
      <c r="C634" s="42" t="s">
        <v>671</v>
      </c>
      <c r="D634" s="42" t="s">
        <v>12</v>
      </c>
      <c r="F634" s="44">
        <v>3024</v>
      </c>
      <c r="G634" s="42" t="s">
        <v>1602</v>
      </c>
      <c r="H634" s="45" t="s">
        <v>1371</v>
      </c>
      <c r="I634" s="46">
        <v>7</v>
      </c>
      <c r="J634" s="46" t="s">
        <v>657</v>
      </c>
      <c r="K634" s="46"/>
      <c r="L634" s="45" t="str" cm="1">
        <f t="array" ref="L634">_xlfn.IFS(H634=Kontrakter!$B$3,Kontrakter!$C$3,H634=Kontrakter!$B$2,Kontrakter!$C$2,H634=Kontrakter!$B$4,Kontrakter!$C$4,H634=Kontrakter!$B$5,Kontrakter!$C$5,H634=Kontrakter!$B$6,Kontrakter!$C$6,H634=Kontrakter!$B$7,Kontrakter!$C$7,H634=Kontrakter!$B$8,Kontrakter!$C$8,H634=Kontrakter!$B$9,Kontrakter!$C$9,H634=Kontrakter!$B$10,Kontrakter!$C$10,H634=Kontrakter!$B$11,Kontrakter!$C$11)</f>
        <v>Rejlers Elsikkerhet AS</v>
      </c>
      <c r="M634" s="45" cm="1">
        <f t="array" ref="M634">_xlfn.IFS(L634=Kontrakter!$C$3,Kontrakter!$D$3,L634=Kontrakter!$C$2,Kontrakter!$D$2,L634=Kontrakter!$C$4,Kontrakter!$D$4,L634=Kontrakter!$C$5,Kontrakter!$D$5,L634=Kontrakter!$C$6,Kontrakter!$D$6,L634=Kontrakter!$C$7,Kontrakter!$D$7,L634=Kontrakter!$C$8,Kontrakter!$D$8,L634=Kontrakter!$C$9,Kontrakter!$D$9,L634=Kontrakter!$C$10,Kontrakter!$D$10,L634=Kontrakter!$C$11,Kontrakter!$D$11)</f>
        <v>95823000</v>
      </c>
      <c r="N634" s="47" t="str" cm="1">
        <f t="array" ref="N634">_xlfn.IFS(L634=Kontrakter!$C$3,Kontrakter!$E$3,L634=Kontrakter!$C$2,Kontrakter!$E$2,L634=Kontrakter!$C$4,Kontrakter!$E$4,L634=Kontrakter!$C$5,Kontrakter!$E$5,L634=Kontrakter!$C$6,Kontrakter!$E$6,L634=Kontrakter!$C$7,Kontrakter!$E$7,L634=Kontrakter!$C$8,Kontrakter!$E$8,L634=Kontrakter!$C$9,Kontrakter!$E$9,L634=Kontrakter!$C$10,Kontrakter!$E$10,L634=Kontrakter!$C$11,Kontrakter!$E$11)</f>
        <v>tilsyn@elvia.no</v>
      </c>
    </row>
    <row r="635" spans="1:14" s="42" customFormat="1" x14ac:dyDescent="0.3">
      <c r="A635" s="43">
        <v>1313</v>
      </c>
      <c r="B635" s="42" t="s">
        <v>672</v>
      </c>
      <c r="C635" s="42" t="s">
        <v>673</v>
      </c>
      <c r="D635" s="42" t="s">
        <v>12</v>
      </c>
      <c r="F635" s="44">
        <v>3024</v>
      </c>
      <c r="G635" s="42" t="s">
        <v>1602</v>
      </c>
      <c r="H635" s="45" t="s">
        <v>1371</v>
      </c>
      <c r="I635" s="46">
        <v>7</v>
      </c>
      <c r="J635" s="46" t="s">
        <v>657</v>
      </c>
      <c r="K635" s="46"/>
      <c r="L635" s="45" t="str" cm="1">
        <f t="array" ref="L635">_xlfn.IFS(H635=Kontrakter!$B$3,Kontrakter!$C$3,H635=Kontrakter!$B$2,Kontrakter!$C$2,H635=Kontrakter!$B$4,Kontrakter!$C$4,H635=Kontrakter!$B$5,Kontrakter!$C$5,H635=Kontrakter!$B$6,Kontrakter!$C$6,H635=Kontrakter!$B$7,Kontrakter!$C$7,H635=Kontrakter!$B$8,Kontrakter!$C$8,H635=Kontrakter!$B$9,Kontrakter!$C$9,H635=Kontrakter!$B$10,Kontrakter!$C$10,H635=Kontrakter!$B$11,Kontrakter!$C$11)</f>
        <v>Rejlers Elsikkerhet AS</v>
      </c>
      <c r="M635" s="45" cm="1">
        <f t="array" ref="M635">_xlfn.IFS(L635=Kontrakter!$C$3,Kontrakter!$D$3,L635=Kontrakter!$C$2,Kontrakter!$D$2,L635=Kontrakter!$C$4,Kontrakter!$D$4,L635=Kontrakter!$C$5,Kontrakter!$D$5,L635=Kontrakter!$C$6,Kontrakter!$D$6,L635=Kontrakter!$C$7,Kontrakter!$D$7,L635=Kontrakter!$C$8,Kontrakter!$D$8,L635=Kontrakter!$C$9,Kontrakter!$D$9,L635=Kontrakter!$C$10,Kontrakter!$D$10,L635=Kontrakter!$C$11,Kontrakter!$D$11)</f>
        <v>95823000</v>
      </c>
      <c r="N635" s="47" t="str" cm="1">
        <f t="array" ref="N635">_xlfn.IFS(L635=Kontrakter!$C$3,Kontrakter!$E$3,L635=Kontrakter!$C$2,Kontrakter!$E$2,L635=Kontrakter!$C$4,Kontrakter!$E$4,L635=Kontrakter!$C$5,Kontrakter!$E$5,L635=Kontrakter!$C$6,Kontrakter!$E$6,L635=Kontrakter!$C$7,Kontrakter!$E$7,L635=Kontrakter!$C$8,Kontrakter!$E$8,L635=Kontrakter!$C$9,Kontrakter!$E$9,L635=Kontrakter!$C$10,Kontrakter!$E$10,L635=Kontrakter!$C$11,Kontrakter!$E$11)</f>
        <v>tilsyn@elvia.no</v>
      </c>
    </row>
    <row r="636" spans="1:14" s="42" customFormat="1" x14ac:dyDescent="0.3">
      <c r="A636" s="43">
        <v>1314</v>
      </c>
      <c r="B636" s="42" t="s">
        <v>672</v>
      </c>
      <c r="C636" s="42" t="s">
        <v>674</v>
      </c>
      <c r="D636" s="42" t="s">
        <v>12</v>
      </c>
      <c r="F636" s="44">
        <v>3024</v>
      </c>
      <c r="G636" s="42" t="s">
        <v>1602</v>
      </c>
      <c r="H636" s="45" t="s">
        <v>1371</v>
      </c>
      <c r="I636" s="46">
        <v>7</v>
      </c>
      <c r="J636" s="46" t="s">
        <v>657</v>
      </c>
      <c r="K636" s="46"/>
      <c r="L636" s="45" t="str" cm="1">
        <f t="array" ref="L636">_xlfn.IFS(H636=Kontrakter!$B$3,Kontrakter!$C$3,H636=Kontrakter!$B$2,Kontrakter!$C$2,H636=Kontrakter!$B$4,Kontrakter!$C$4,H636=Kontrakter!$B$5,Kontrakter!$C$5,H636=Kontrakter!$B$6,Kontrakter!$C$6,H636=Kontrakter!$B$7,Kontrakter!$C$7,H636=Kontrakter!$B$8,Kontrakter!$C$8,H636=Kontrakter!$B$9,Kontrakter!$C$9,H636=Kontrakter!$B$10,Kontrakter!$C$10,H636=Kontrakter!$B$11,Kontrakter!$C$11)</f>
        <v>Rejlers Elsikkerhet AS</v>
      </c>
      <c r="M636" s="45" cm="1">
        <f t="array" ref="M636">_xlfn.IFS(L636=Kontrakter!$C$3,Kontrakter!$D$3,L636=Kontrakter!$C$2,Kontrakter!$D$2,L636=Kontrakter!$C$4,Kontrakter!$D$4,L636=Kontrakter!$C$5,Kontrakter!$D$5,L636=Kontrakter!$C$6,Kontrakter!$D$6,L636=Kontrakter!$C$7,Kontrakter!$D$7,L636=Kontrakter!$C$8,Kontrakter!$D$8,L636=Kontrakter!$C$9,Kontrakter!$D$9,L636=Kontrakter!$C$10,Kontrakter!$D$10,L636=Kontrakter!$C$11,Kontrakter!$D$11)</f>
        <v>95823000</v>
      </c>
      <c r="N636" s="47" t="str" cm="1">
        <f t="array" ref="N636">_xlfn.IFS(L636=Kontrakter!$C$3,Kontrakter!$E$3,L636=Kontrakter!$C$2,Kontrakter!$E$2,L636=Kontrakter!$C$4,Kontrakter!$E$4,L636=Kontrakter!$C$5,Kontrakter!$E$5,L636=Kontrakter!$C$6,Kontrakter!$E$6,L636=Kontrakter!$C$7,Kontrakter!$E$7,L636=Kontrakter!$C$8,Kontrakter!$E$8,L636=Kontrakter!$C$9,Kontrakter!$E$9,L636=Kontrakter!$C$10,Kontrakter!$E$10,L636=Kontrakter!$C$11,Kontrakter!$E$11)</f>
        <v>tilsyn@elvia.no</v>
      </c>
    </row>
    <row r="637" spans="1:14" s="42" customFormat="1" x14ac:dyDescent="0.3">
      <c r="A637" s="43">
        <v>1316</v>
      </c>
      <c r="B637" s="42" t="s">
        <v>675</v>
      </c>
      <c r="C637" s="42" t="s">
        <v>676</v>
      </c>
      <c r="D637" s="42" t="s">
        <v>12</v>
      </c>
      <c r="F637" s="44">
        <v>3024</v>
      </c>
      <c r="G637" s="42" t="s">
        <v>1602</v>
      </c>
      <c r="H637" s="45" t="s">
        <v>1371</v>
      </c>
      <c r="I637" s="46">
        <v>7</v>
      </c>
      <c r="J637" s="46" t="s">
        <v>657</v>
      </c>
      <c r="K637" s="46"/>
      <c r="L637" s="45" t="str" cm="1">
        <f t="array" ref="L637">_xlfn.IFS(H637=Kontrakter!$B$3,Kontrakter!$C$3,H637=Kontrakter!$B$2,Kontrakter!$C$2,H637=Kontrakter!$B$4,Kontrakter!$C$4,H637=Kontrakter!$B$5,Kontrakter!$C$5,H637=Kontrakter!$B$6,Kontrakter!$C$6,H637=Kontrakter!$B$7,Kontrakter!$C$7,H637=Kontrakter!$B$8,Kontrakter!$C$8,H637=Kontrakter!$B$9,Kontrakter!$C$9,H637=Kontrakter!$B$10,Kontrakter!$C$10,H637=Kontrakter!$B$11,Kontrakter!$C$11)</f>
        <v>Rejlers Elsikkerhet AS</v>
      </c>
      <c r="M637" s="45" cm="1">
        <f t="array" ref="M637">_xlfn.IFS(L637=Kontrakter!$C$3,Kontrakter!$D$3,L637=Kontrakter!$C$2,Kontrakter!$D$2,L637=Kontrakter!$C$4,Kontrakter!$D$4,L637=Kontrakter!$C$5,Kontrakter!$D$5,L637=Kontrakter!$C$6,Kontrakter!$D$6,L637=Kontrakter!$C$7,Kontrakter!$D$7,L637=Kontrakter!$C$8,Kontrakter!$D$8,L637=Kontrakter!$C$9,Kontrakter!$D$9,L637=Kontrakter!$C$10,Kontrakter!$D$10,L637=Kontrakter!$C$11,Kontrakter!$D$11)</f>
        <v>95823000</v>
      </c>
      <c r="N637" s="47" t="str" cm="1">
        <f t="array" ref="N637">_xlfn.IFS(L637=Kontrakter!$C$3,Kontrakter!$E$3,L637=Kontrakter!$C$2,Kontrakter!$E$2,L637=Kontrakter!$C$4,Kontrakter!$E$4,L637=Kontrakter!$C$5,Kontrakter!$E$5,L637=Kontrakter!$C$6,Kontrakter!$E$6,L637=Kontrakter!$C$7,Kontrakter!$E$7,L637=Kontrakter!$C$8,Kontrakter!$E$8,L637=Kontrakter!$C$9,Kontrakter!$E$9,L637=Kontrakter!$C$10,Kontrakter!$E$10,L637=Kontrakter!$C$11,Kontrakter!$E$11)</f>
        <v>tilsyn@elvia.no</v>
      </c>
    </row>
    <row r="638" spans="1:14" s="42" customFormat="1" x14ac:dyDescent="0.3">
      <c r="A638" s="43">
        <v>1317</v>
      </c>
      <c r="B638" s="42" t="s">
        <v>677</v>
      </c>
      <c r="C638" s="42" t="s">
        <v>678</v>
      </c>
      <c r="D638" s="42" t="s">
        <v>12</v>
      </c>
      <c r="F638" s="44">
        <v>3024</v>
      </c>
      <c r="G638" s="42" t="s">
        <v>1602</v>
      </c>
      <c r="H638" s="45" t="s">
        <v>1371</v>
      </c>
      <c r="I638" s="46">
        <v>7</v>
      </c>
      <c r="J638" s="46" t="s">
        <v>657</v>
      </c>
      <c r="K638" s="46"/>
      <c r="L638" s="45" t="str" cm="1">
        <f t="array" ref="L638">_xlfn.IFS(H638=Kontrakter!$B$3,Kontrakter!$C$3,H638=Kontrakter!$B$2,Kontrakter!$C$2,H638=Kontrakter!$B$4,Kontrakter!$C$4,H638=Kontrakter!$B$5,Kontrakter!$C$5,H638=Kontrakter!$B$6,Kontrakter!$C$6,H638=Kontrakter!$B$7,Kontrakter!$C$7,H638=Kontrakter!$B$8,Kontrakter!$C$8,H638=Kontrakter!$B$9,Kontrakter!$C$9,H638=Kontrakter!$B$10,Kontrakter!$C$10,H638=Kontrakter!$B$11,Kontrakter!$C$11)</f>
        <v>Rejlers Elsikkerhet AS</v>
      </c>
      <c r="M638" s="45" cm="1">
        <f t="array" ref="M638">_xlfn.IFS(L638=Kontrakter!$C$3,Kontrakter!$D$3,L638=Kontrakter!$C$2,Kontrakter!$D$2,L638=Kontrakter!$C$4,Kontrakter!$D$4,L638=Kontrakter!$C$5,Kontrakter!$D$5,L638=Kontrakter!$C$6,Kontrakter!$D$6,L638=Kontrakter!$C$7,Kontrakter!$D$7,L638=Kontrakter!$C$8,Kontrakter!$D$8,L638=Kontrakter!$C$9,Kontrakter!$D$9,L638=Kontrakter!$C$10,Kontrakter!$D$10,L638=Kontrakter!$C$11,Kontrakter!$D$11)</f>
        <v>95823000</v>
      </c>
      <c r="N638" s="47" t="str" cm="1">
        <f t="array" ref="N638">_xlfn.IFS(L638=Kontrakter!$C$3,Kontrakter!$E$3,L638=Kontrakter!$C$2,Kontrakter!$E$2,L638=Kontrakter!$C$4,Kontrakter!$E$4,L638=Kontrakter!$C$5,Kontrakter!$E$5,L638=Kontrakter!$C$6,Kontrakter!$E$6,L638=Kontrakter!$C$7,Kontrakter!$E$7,L638=Kontrakter!$C$8,Kontrakter!$E$8,L638=Kontrakter!$C$9,Kontrakter!$E$9,L638=Kontrakter!$C$10,Kontrakter!$E$10,L638=Kontrakter!$C$11,Kontrakter!$E$11)</f>
        <v>tilsyn@elvia.no</v>
      </c>
    </row>
    <row r="639" spans="1:14" s="42" customFormat="1" x14ac:dyDescent="0.3">
      <c r="A639" s="43">
        <v>1318</v>
      </c>
      <c r="B639" s="42" t="s">
        <v>679</v>
      </c>
      <c r="C639" s="42" t="s">
        <v>680</v>
      </c>
      <c r="D639" s="42" t="s">
        <v>12</v>
      </c>
      <c r="F639" s="42">
        <v>3024</v>
      </c>
      <c r="G639" s="42" t="s">
        <v>1602</v>
      </c>
      <c r="H639" s="45" t="s">
        <v>1371</v>
      </c>
      <c r="I639" s="46">
        <v>7</v>
      </c>
      <c r="J639" s="46" t="s">
        <v>657</v>
      </c>
      <c r="K639" s="46"/>
      <c r="L639" s="45" t="str" cm="1">
        <f t="array" ref="L639">_xlfn.IFS(H639=Kontrakter!$B$3,Kontrakter!$C$3,H639=Kontrakter!$B$2,Kontrakter!$C$2,H639=Kontrakter!$B$4,Kontrakter!$C$4,H639=Kontrakter!$B$5,Kontrakter!$C$5,H639=Kontrakter!$B$6,Kontrakter!$C$6,H639=Kontrakter!$B$7,Kontrakter!$C$7,H639=Kontrakter!$B$8,Kontrakter!$C$8,H639=Kontrakter!$B$9,Kontrakter!$C$9,H639=Kontrakter!$B$10,Kontrakter!$C$10,H639=Kontrakter!$B$11,Kontrakter!$C$11)</f>
        <v>Rejlers Elsikkerhet AS</v>
      </c>
      <c r="M639" s="45" cm="1">
        <f t="array" ref="M639">_xlfn.IFS(L639=Kontrakter!$C$3,Kontrakter!$D$3,L639=Kontrakter!$C$2,Kontrakter!$D$2,L639=Kontrakter!$C$4,Kontrakter!$D$4,L639=Kontrakter!$C$5,Kontrakter!$D$5,L639=Kontrakter!$C$6,Kontrakter!$D$6,L639=Kontrakter!$C$7,Kontrakter!$D$7,L639=Kontrakter!$C$8,Kontrakter!$D$8,L639=Kontrakter!$C$9,Kontrakter!$D$9,L639=Kontrakter!$C$10,Kontrakter!$D$10,L639=Kontrakter!$C$11,Kontrakter!$D$11)</f>
        <v>95823000</v>
      </c>
      <c r="N639" s="47" t="str" cm="1">
        <f t="array" ref="N639">_xlfn.IFS(L639=Kontrakter!$C$3,Kontrakter!$E$3,L639=Kontrakter!$C$2,Kontrakter!$E$2,L639=Kontrakter!$C$4,Kontrakter!$E$4,L639=Kontrakter!$C$5,Kontrakter!$E$5,L639=Kontrakter!$C$6,Kontrakter!$E$6,L639=Kontrakter!$C$7,Kontrakter!$E$7,L639=Kontrakter!$C$8,Kontrakter!$E$8,L639=Kontrakter!$C$9,Kontrakter!$E$9,L639=Kontrakter!$C$10,Kontrakter!$E$10,L639=Kontrakter!$C$11,Kontrakter!$E$11)</f>
        <v>tilsyn@elvia.no</v>
      </c>
    </row>
    <row r="640" spans="1:14" s="42" customFormat="1" x14ac:dyDescent="0.3">
      <c r="A640" s="43">
        <v>1319</v>
      </c>
      <c r="B640" s="42" t="s">
        <v>679</v>
      </c>
      <c r="C640" s="42" t="s">
        <v>681</v>
      </c>
      <c r="D640" s="42" t="s">
        <v>12</v>
      </c>
      <c r="F640" s="42">
        <v>3024</v>
      </c>
      <c r="G640" s="42" t="s">
        <v>1602</v>
      </c>
      <c r="H640" s="45" t="s">
        <v>1371</v>
      </c>
      <c r="I640" s="46">
        <v>7</v>
      </c>
      <c r="J640" s="46" t="s">
        <v>657</v>
      </c>
      <c r="K640" s="46"/>
      <c r="L640" s="45" t="str" cm="1">
        <f t="array" ref="L640">_xlfn.IFS(H640=Kontrakter!$B$3,Kontrakter!$C$3,H640=Kontrakter!$B$2,Kontrakter!$C$2,H640=Kontrakter!$B$4,Kontrakter!$C$4,H640=Kontrakter!$B$5,Kontrakter!$C$5,H640=Kontrakter!$B$6,Kontrakter!$C$6,H640=Kontrakter!$B$7,Kontrakter!$C$7,H640=Kontrakter!$B$8,Kontrakter!$C$8,H640=Kontrakter!$B$9,Kontrakter!$C$9,H640=Kontrakter!$B$10,Kontrakter!$C$10,H640=Kontrakter!$B$11,Kontrakter!$C$11)</f>
        <v>Rejlers Elsikkerhet AS</v>
      </c>
      <c r="M640" s="45" cm="1">
        <f t="array" ref="M640">_xlfn.IFS(L640=Kontrakter!$C$3,Kontrakter!$D$3,L640=Kontrakter!$C$2,Kontrakter!$D$2,L640=Kontrakter!$C$4,Kontrakter!$D$4,L640=Kontrakter!$C$5,Kontrakter!$D$5,L640=Kontrakter!$C$6,Kontrakter!$D$6,L640=Kontrakter!$C$7,Kontrakter!$D$7,L640=Kontrakter!$C$8,Kontrakter!$D$8,L640=Kontrakter!$C$9,Kontrakter!$D$9,L640=Kontrakter!$C$10,Kontrakter!$D$10,L640=Kontrakter!$C$11,Kontrakter!$D$11)</f>
        <v>95823000</v>
      </c>
      <c r="N640" s="47" t="str" cm="1">
        <f t="array" ref="N640">_xlfn.IFS(L640=Kontrakter!$C$3,Kontrakter!$E$3,L640=Kontrakter!$C$2,Kontrakter!$E$2,L640=Kontrakter!$C$4,Kontrakter!$E$4,L640=Kontrakter!$C$5,Kontrakter!$E$5,L640=Kontrakter!$C$6,Kontrakter!$E$6,L640=Kontrakter!$C$7,Kontrakter!$E$7,L640=Kontrakter!$C$8,Kontrakter!$E$8,L640=Kontrakter!$C$9,Kontrakter!$E$9,L640=Kontrakter!$C$10,Kontrakter!$E$10,L640=Kontrakter!$C$11,Kontrakter!$E$11)</f>
        <v>tilsyn@elvia.no</v>
      </c>
    </row>
    <row r="641" spans="1:14" s="42" customFormat="1" x14ac:dyDescent="0.3">
      <c r="A641" s="43">
        <v>1321</v>
      </c>
      <c r="B641" s="42" t="s">
        <v>682</v>
      </c>
      <c r="C641" s="42" t="s">
        <v>683</v>
      </c>
      <c r="D641" s="42" t="s">
        <v>12</v>
      </c>
      <c r="F641" s="42">
        <v>3024</v>
      </c>
      <c r="G641" s="42" t="s">
        <v>1602</v>
      </c>
      <c r="H641" s="45" t="s">
        <v>1371</v>
      </c>
      <c r="I641" s="46">
        <v>7</v>
      </c>
      <c r="J641" s="46" t="s">
        <v>657</v>
      </c>
      <c r="K641" s="46"/>
      <c r="L641" s="45" t="str" cm="1">
        <f t="array" ref="L641">_xlfn.IFS(H641=Kontrakter!$B$3,Kontrakter!$C$3,H641=Kontrakter!$B$2,Kontrakter!$C$2,H641=Kontrakter!$B$4,Kontrakter!$C$4,H641=Kontrakter!$B$5,Kontrakter!$C$5,H641=Kontrakter!$B$6,Kontrakter!$C$6,H641=Kontrakter!$B$7,Kontrakter!$C$7,H641=Kontrakter!$B$8,Kontrakter!$C$8,H641=Kontrakter!$B$9,Kontrakter!$C$9,H641=Kontrakter!$B$10,Kontrakter!$C$10,H641=Kontrakter!$B$11,Kontrakter!$C$11)</f>
        <v>Rejlers Elsikkerhet AS</v>
      </c>
      <c r="M641" s="45" cm="1">
        <f t="array" ref="M641">_xlfn.IFS(L641=Kontrakter!$C$3,Kontrakter!$D$3,L641=Kontrakter!$C$2,Kontrakter!$D$2,L641=Kontrakter!$C$4,Kontrakter!$D$4,L641=Kontrakter!$C$5,Kontrakter!$D$5,L641=Kontrakter!$C$6,Kontrakter!$D$6,L641=Kontrakter!$C$7,Kontrakter!$D$7,L641=Kontrakter!$C$8,Kontrakter!$D$8,L641=Kontrakter!$C$9,Kontrakter!$D$9,L641=Kontrakter!$C$10,Kontrakter!$D$10,L641=Kontrakter!$C$11,Kontrakter!$D$11)</f>
        <v>95823000</v>
      </c>
      <c r="N641" s="47" t="str" cm="1">
        <f t="array" ref="N641">_xlfn.IFS(L641=Kontrakter!$C$3,Kontrakter!$E$3,L641=Kontrakter!$C$2,Kontrakter!$E$2,L641=Kontrakter!$C$4,Kontrakter!$E$4,L641=Kontrakter!$C$5,Kontrakter!$E$5,L641=Kontrakter!$C$6,Kontrakter!$E$6,L641=Kontrakter!$C$7,Kontrakter!$E$7,L641=Kontrakter!$C$8,Kontrakter!$E$8,L641=Kontrakter!$C$9,Kontrakter!$E$9,L641=Kontrakter!$C$10,Kontrakter!$E$10,L641=Kontrakter!$C$11,Kontrakter!$E$11)</f>
        <v>tilsyn@elvia.no</v>
      </c>
    </row>
    <row r="642" spans="1:14" s="42" customFormat="1" x14ac:dyDescent="0.3">
      <c r="A642" s="43">
        <v>1322</v>
      </c>
      <c r="B642" s="42" t="s">
        <v>684</v>
      </c>
      <c r="C642" s="42" t="s">
        <v>685</v>
      </c>
      <c r="D642" s="42" t="s">
        <v>12</v>
      </c>
      <c r="F642" s="42">
        <v>3024</v>
      </c>
      <c r="G642" s="42" t="s">
        <v>1602</v>
      </c>
      <c r="H642" s="45" t="s">
        <v>1371</v>
      </c>
      <c r="I642" s="46">
        <v>7</v>
      </c>
      <c r="J642" s="46" t="s">
        <v>657</v>
      </c>
      <c r="K642" s="46"/>
      <c r="L642" s="45" t="str" cm="1">
        <f t="array" ref="L642">_xlfn.IFS(H642=Kontrakter!$B$3,Kontrakter!$C$3,H642=Kontrakter!$B$2,Kontrakter!$C$2,H642=Kontrakter!$B$4,Kontrakter!$C$4,H642=Kontrakter!$B$5,Kontrakter!$C$5,H642=Kontrakter!$B$6,Kontrakter!$C$6,H642=Kontrakter!$B$7,Kontrakter!$C$7,H642=Kontrakter!$B$8,Kontrakter!$C$8,H642=Kontrakter!$B$9,Kontrakter!$C$9,H642=Kontrakter!$B$10,Kontrakter!$C$10,H642=Kontrakter!$B$11,Kontrakter!$C$11)</f>
        <v>Rejlers Elsikkerhet AS</v>
      </c>
      <c r="M642" s="45" cm="1">
        <f t="array" ref="M642">_xlfn.IFS(L642=Kontrakter!$C$3,Kontrakter!$D$3,L642=Kontrakter!$C$2,Kontrakter!$D$2,L642=Kontrakter!$C$4,Kontrakter!$D$4,L642=Kontrakter!$C$5,Kontrakter!$D$5,L642=Kontrakter!$C$6,Kontrakter!$D$6,L642=Kontrakter!$C$7,Kontrakter!$D$7,L642=Kontrakter!$C$8,Kontrakter!$D$8,L642=Kontrakter!$C$9,Kontrakter!$D$9,L642=Kontrakter!$C$10,Kontrakter!$D$10,L642=Kontrakter!$C$11,Kontrakter!$D$11)</f>
        <v>95823000</v>
      </c>
      <c r="N642" s="47" t="str" cm="1">
        <f t="array" ref="N642">_xlfn.IFS(L642=Kontrakter!$C$3,Kontrakter!$E$3,L642=Kontrakter!$C$2,Kontrakter!$E$2,L642=Kontrakter!$C$4,Kontrakter!$E$4,L642=Kontrakter!$C$5,Kontrakter!$E$5,L642=Kontrakter!$C$6,Kontrakter!$E$6,L642=Kontrakter!$C$7,Kontrakter!$E$7,L642=Kontrakter!$C$8,Kontrakter!$E$8,L642=Kontrakter!$C$9,Kontrakter!$E$9,L642=Kontrakter!$C$10,Kontrakter!$E$10,L642=Kontrakter!$C$11,Kontrakter!$E$11)</f>
        <v>tilsyn@elvia.no</v>
      </c>
    </row>
    <row r="643" spans="1:14" s="42" customFormat="1" x14ac:dyDescent="0.3">
      <c r="A643" s="43">
        <v>1323</v>
      </c>
      <c r="B643" s="42" t="s">
        <v>684</v>
      </c>
      <c r="C643" s="42" t="s">
        <v>686</v>
      </c>
      <c r="D643" s="42" t="s">
        <v>12</v>
      </c>
      <c r="F643" s="42">
        <v>3024</v>
      </c>
      <c r="G643" s="42" t="s">
        <v>1602</v>
      </c>
      <c r="H643" s="45" t="s">
        <v>1371</v>
      </c>
      <c r="I643" s="46">
        <v>7</v>
      </c>
      <c r="J643" s="46" t="s">
        <v>657</v>
      </c>
      <c r="K643" s="46"/>
      <c r="L643" s="45" t="str" cm="1">
        <f t="array" ref="L643">_xlfn.IFS(H643=Kontrakter!$B$3,Kontrakter!$C$3,H643=Kontrakter!$B$2,Kontrakter!$C$2,H643=Kontrakter!$B$4,Kontrakter!$C$4,H643=Kontrakter!$B$5,Kontrakter!$C$5,H643=Kontrakter!$B$6,Kontrakter!$C$6,H643=Kontrakter!$B$7,Kontrakter!$C$7,H643=Kontrakter!$B$8,Kontrakter!$C$8,H643=Kontrakter!$B$9,Kontrakter!$C$9,H643=Kontrakter!$B$10,Kontrakter!$C$10,H643=Kontrakter!$B$11,Kontrakter!$C$11)</f>
        <v>Rejlers Elsikkerhet AS</v>
      </c>
      <c r="M643" s="45" cm="1">
        <f t="array" ref="M643">_xlfn.IFS(L643=Kontrakter!$C$3,Kontrakter!$D$3,L643=Kontrakter!$C$2,Kontrakter!$D$2,L643=Kontrakter!$C$4,Kontrakter!$D$4,L643=Kontrakter!$C$5,Kontrakter!$D$5,L643=Kontrakter!$C$6,Kontrakter!$D$6,L643=Kontrakter!$C$7,Kontrakter!$D$7,L643=Kontrakter!$C$8,Kontrakter!$D$8,L643=Kontrakter!$C$9,Kontrakter!$D$9,L643=Kontrakter!$C$10,Kontrakter!$D$10,L643=Kontrakter!$C$11,Kontrakter!$D$11)</f>
        <v>95823000</v>
      </c>
      <c r="N643" s="47" t="str" cm="1">
        <f t="array" ref="N643">_xlfn.IFS(L643=Kontrakter!$C$3,Kontrakter!$E$3,L643=Kontrakter!$C$2,Kontrakter!$E$2,L643=Kontrakter!$C$4,Kontrakter!$E$4,L643=Kontrakter!$C$5,Kontrakter!$E$5,L643=Kontrakter!$C$6,Kontrakter!$E$6,L643=Kontrakter!$C$7,Kontrakter!$E$7,L643=Kontrakter!$C$8,Kontrakter!$E$8,L643=Kontrakter!$C$9,Kontrakter!$E$9,L643=Kontrakter!$C$10,Kontrakter!$E$10,L643=Kontrakter!$C$11,Kontrakter!$E$11)</f>
        <v>tilsyn@elvia.no</v>
      </c>
    </row>
    <row r="644" spans="1:14" s="42" customFormat="1" x14ac:dyDescent="0.3">
      <c r="A644" s="43">
        <v>1324</v>
      </c>
      <c r="B644" s="42" t="s">
        <v>687</v>
      </c>
      <c r="C644" s="42" t="s">
        <v>688</v>
      </c>
      <c r="D644" s="42" t="s">
        <v>12</v>
      </c>
      <c r="F644" s="42">
        <v>3024</v>
      </c>
      <c r="G644" s="42" t="s">
        <v>1602</v>
      </c>
      <c r="H644" s="45" t="s">
        <v>1371</v>
      </c>
      <c r="I644" s="46">
        <v>7</v>
      </c>
      <c r="J644" s="46" t="s">
        <v>657</v>
      </c>
      <c r="K644" s="46"/>
      <c r="L644" s="45" t="str" cm="1">
        <f t="array" ref="L644">_xlfn.IFS(H644=Kontrakter!$B$3,Kontrakter!$C$3,H644=Kontrakter!$B$2,Kontrakter!$C$2,H644=Kontrakter!$B$4,Kontrakter!$C$4,H644=Kontrakter!$B$5,Kontrakter!$C$5,H644=Kontrakter!$B$6,Kontrakter!$C$6,H644=Kontrakter!$B$7,Kontrakter!$C$7,H644=Kontrakter!$B$8,Kontrakter!$C$8,H644=Kontrakter!$B$9,Kontrakter!$C$9,H644=Kontrakter!$B$10,Kontrakter!$C$10,H644=Kontrakter!$B$11,Kontrakter!$C$11)</f>
        <v>Rejlers Elsikkerhet AS</v>
      </c>
      <c r="M644" s="45" cm="1">
        <f t="array" ref="M644">_xlfn.IFS(L644=Kontrakter!$C$3,Kontrakter!$D$3,L644=Kontrakter!$C$2,Kontrakter!$D$2,L644=Kontrakter!$C$4,Kontrakter!$D$4,L644=Kontrakter!$C$5,Kontrakter!$D$5,L644=Kontrakter!$C$6,Kontrakter!$D$6,L644=Kontrakter!$C$7,Kontrakter!$D$7,L644=Kontrakter!$C$8,Kontrakter!$D$8,L644=Kontrakter!$C$9,Kontrakter!$D$9,L644=Kontrakter!$C$10,Kontrakter!$D$10,L644=Kontrakter!$C$11,Kontrakter!$D$11)</f>
        <v>95823000</v>
      </c>
      <c r="N644" s="47" t="str" cm="1">
        <f t="array" ref="N644">_xlfn.IFS(L644=Kontrakter!$C$3,Kontrakter!$E$3,L644=Kontrakter!$C$2,Kontrakter!$E$2,L644=Kontrakter!$C$4,Kontrakter!$E$4,L644=Kontrakter!$C$5,Kontrakter!$E$5,L644=Kontrakter!$C$6,Kontrakter!$E$6,L644=Kontrakter!$C$7,Kontrakter!$E$7,L644=Kontrakter!$C$8,Kontrakter!$E$8,L644=Kontrakter!$C$9,Kontrakter!$E$9,L644=Kontrakter!$C$10,Kontrakter!$E$10,L644=Kontrakter!$C$11,Kontrakter!$E$11)</f>
        <v>tilsyn@elvia.no</v>
      </c>
    </row>
    <row r="645" spans="1:14" s="42" customFormat="1" x14ac:dyDescent="0.3">
      <c r="A645" s="43">
        <v>1325</v>
      </c>
      <c r="B645" s="42" t="s">
        <v>687</v>
      </c>
      <c r="C645" s="42" t="s">
        <v>689</v>
      </c>
      <c r="D645" s="42" t="s">
        <v>12</v>
      </c>
      <c r="F645" s="42">
        <v>3024</v>
      </c>
      <c r="G645" s="42" t="s">
        <v>1602</v>
      </c>
      <c r="H645" s="45" t="s">
        <v>1371</v>
      </c>
      <c r="I645" s="46">
        <v>7</v>
      </c>
      <c r="J645" s="46" t="s">
        <v>657</v>
      </c>
      <c r="K645" s="46"/>
      <c r="L645" s="45" t="str" cm="1">
        <f t="array" ref="L645">_xlfn.IFS(H645=Kontrakter!$B$3,Kontrakter!$C$3,H645=Kontrakter!$B$2,Kontrakter!$C$2,H645=Kontrakter!$B$4,Kontrakter!$C$4,H645=Kontrakter!$B$5,Kontrakter!$C$5,H645=Kontrakter!$B$6,Kontrakter!$C$6,H645=Kontrakter!$B$7,Kontrakter!$C$7,H645=Kontrakter!$B$8,Kontrakter!$C$8,H645=Kontrakter!$B$9,Kontrakter!$C$9,H645=Kontrakter!$B$10,Kontrakter!$C$10,H645=Kontrakter!$B$11,Kontrakter!$C$11)</f>
        <v>Rejlers Elsikkerhet AS</v>
      </c>
      <c r="M645" s="45" cm="1">
        <f t="array" ref="M645">_xlfn.IFS(L645=Kontrakter!$C$3,Kontrakter!$D$3,L645=Kontrakter!$C$2,Kontrakter!$D$2,L645=Kontrakter!$C$4,Kontrakter!$D$4,L645=Kontrakter!$C$5,Kontrakter!$D$5,L645=Kontrakter!$C$6,Kontrakter!$D$6,L645=Kontrakter!$C$7,Kontrakter!$D$7,L645=Kontrakter!$C$8,Kontrakter!$D$8,L645=Kontrakter!$C$9,Kontrakter!$D$9,L645=Kontrakter!$C$10,Kontrakter!$D$10,L645=Kontrakter!$C$11,Kontrakter!$D$11)</f>
        <v>95823000</v>
      </c>
      <c r="N645" s="47" t="str" cm="1">
        <f t="array" ref="N645">_xlfn.IFS(L645=Kontrakter!$C$3,Kontrakter!$E$3,L645=Kontrakter!$C$2,Kontrakter!$E$2,L645=Kontrakter!$C$4,Kontrakter!$E$4,L645=Kontrakter!$C$5,Kontrakter!$E$5,L645=Kontrakter!$C$6,Kontrakter!$E$6,L645=Kontrakter!$C$7,Kontrakter!$E$7,L645=Kontrakter!$C$8,Kontrakter!$E$8,L645=Kontrakter!$C$9,Kontrakter!$E$9,L645=Kontrakter!$C$10,Kontrakter!$E$10,L645=Kontrakter!$C$11,Kontrakter!$E$11)</f>
        <v>tilsyn@elvia.no</v>
      </c>
    </row>
    <row r="646" spans="1:14" s="42" customFormat="1" x14ac:dyDescent="0.3">
      <c r="A646" s="43">
        <v>1326</v>
      </c>
      <c r="B646" s="42" t="s">
        <v>687</v>
      </c>
      <c r="C646" s="42" t="s">
        <v>690</v>
      </c>
      <c r="D646" s="42" t="s">
        <v>12</v>
      </c>
      <c r="F646" s="42">
        <v>3024</v>
      </c>
      <c r="G646" s="42" t="s">
        <v>1602</v>
      </c>
      <c r="H646" s="45" t="s">
        <v>1371</v>
      </c>
      <c r="I646" s="46">
        <v>7</v>
      </c>
      <c r="J646" s="46" t="s">
        <v>657</v>
      </c>
      <c r="K646" s="46"/>
      <c r="L646" s="45" t="str" cm="1">
        <f t="array" ref="L646">_xlfn.IFS(H646=Kontrakter!$B$3,Kontrakter!$C$3,H646=Kontrakter!$B$2,Kontrakter!$C$2,H646=Kontrakter!$B$4,Kontrakter!$C$4,H646=Kontrakter!$B$5,Kontrakter!$C$5,H646=Kontrakter!$B$6,Kontrakter!$C$6,H646=Kontrakter!$B$7,Kontrakter!$C$7,H646=Kontrakter!$B$8,Kontrakter!$C$8,H646=Kontrakter!$B$9,Kontrakter!$C$9,H646=Kontrakter!$B$10,Kontrakter!$C$10,H646=Kontrakter!$B$11,Kontrakter!$C$11)</f>
        <v>Rejlers Elsikkerhet AS</v>
      </c>
      <c r="M646" s="45" cm="1">
        <f t="array" ref="M646">_xlfn.IFS(L646=Kontrakter!$C$3,Kontrakter!$D$3,L646=Kontrakter!$C$2,Kontrakter!$D$2,L646=Kontrakter!$C$4,Kontrakter!$D$4,L646=Kontrakter!$C$5,Kontrakter!$D$5,L646=Kontrakter!$C$6,Kontrakter!$D$6,L646=Kontrakter!$C$7,Kontrakter!$D$7,L646=Kontrakter!$C$8,Kontrakter!$D$8,L646=Kontrakter!$C$9,Kontrakter!$D$9,L646=Kontrakter!$C$10,Kontrakter!$D$10,L646=Kontrakter!$C$11,Kontrakter!$D$11)</f>
        <v>95823000</v>
      </c>
      <c r="N646" s="47" t="str" cm="1">
        <f t="array" ref="N646">_xlfn.IFS(L646=Kontrakter!$C$3,Kontrakter!$E$3,L646=Kontrakter!$C$2,Kontrakter!$E$2,L646=Kontrakter!$C$4,Kontrakter!$E$4,L646=Kontrakter!$C$5,Kontrakter!$E$5,L646=Kontrakter!$C$6,Kontrakter!$E$6,L646=Kontrakter!$C$7,Kontrakter!$E$7,L646=Kontrakter!$C$8,Kontrakter!$E$8,L646=Kontrakter!$C$9,Kontrakter!$E$9,L646=Kontrakter!$C$10,Kontrakter!$E$10,L646=Kontrakter!$C$11,Kontrakter!$E$11)</f>
        <v>tilsyn@elvia.no</v>
      </c>
    </row>
    <row r="647" spans="1:14" s="42" customFormat="1" x14ac:dyDescent="0.3">
      <c r="A647" s="43">
        <v>1327</v>
      </c>
      <c r="B647" s="42" t="s">
        <v>687</v>
      </c>
      <c r="C647" s="42" t="s">
        <v>691</v>
      </c>
      <c r="D647" s="42" t="s">
        <v>12</v>
      </c>
      <c r="F647" s="42">
        <v>3024</v>
      </c>
      <c r="G647" s="42" t="s">
        <v>1602</v>
      </c>
      <c r="H647" s="45" t="s">
        <v>1371</v>
      </c>
      <c r="I647" s="46">
        <v>7</v>
      </c>
      <c r="J647" s="46" t="s">
        <v>657</v>
      </c>
      <c r="K647" s="46"/>
      <c r="L647" s="45" t="str" cm="1">
        <f t="array" ref="L647">_xlfn.IFS(H647=Kontrakter!$B$3,Kontrakter!$C$3,H647=Kontrakter!$B$2,Kontrakter!$C$2,H647=Kontrakter!$B$4,Kontrakter!$C$4,H647=Kontrakter!$B$5,Kontrakter!$C$5,H647=Kontrakter!$B$6,Kontrakter!$C$6,H647=Kontrakter!$B$7,Kontrakter!$C$7,H647=Kontrakter!$B$8,Kontrakter!$C$8,H647=Kontrakter!$B$9,Kontrakter!$C$9,H647=Kontrakter!$B$10,Kontrakter!$C$10,H647=Kontrakter!$B$11,Kontrakter!$C$11)</f>
        <v>Rejlers Elsikkerhet AS</v>
      </c>
      <c r="M647" s="45" cm="1">
        <f t="array" ref="M647">_xlfn.IFS(L647=Kontrakter!$C$3,Kontrakter!$D$3,L647=Kontrakter!$C$2,Kontrakter!$D$2,L647=Kontrakter!$C$4,Kontrakter!$D$4,L647=Kontrakter!$C$5,Kontrakter!$D$5,L647=Kontrakter!$C$6,Kontrakter!$D$6,L647=Kontrakter!$C$7,Kontrakter!$D$7,L647=Kontrakter!$C$8,Kontrakter!$D$8,L647=Kontrakter!$C$9,Kontrakter!$D$9,L647=Kontrakter!$C$10,Kontrakter!$D$10,L647=Kontrakter!$C$11,Kontrakter!$D$11)</f>
        <v>95823000</v>
      </c>
      <c r="N647" s="47" t="str" cm="1">
        <f t="array" ref="N647">_xlfn.IFS(L647=Kontrakter!$C$3,Kontrakter!$E$3,L647=Kontrakter!$C$2,Kontrakter!$E$2,L647=Kontrakter!$C$4,Kontrakter!$E$4,L647=Kontrakter!$C$5,Kontrakter!$E$5,L647=Kontrakter!$C$6,Kontrakter!$E$6,L647=Kontrakter!$C$7,Kontrakter!$E$7,L647=Kontrakter!$C$8,Kontrakter!$E$8,L647=Kontrakter!$C$9,Kontrakter!$E$9,L647=Kontrakter!$C$10,Kontrakter!$E$10,L647=Kontrakter!$C$11,Kontrakter!$E$11)</f>
        <v>tilsyn@elvia.no</v>
      </c>
    </row>
    <row r="648" spans="1:14" s="42" customFormat="1" x14ac:dyDescent="0.3">
      <c r="A648" s="43">
        <v>1328</v>
      </c>
      <c r="B648" s="42" t="s">
        <v>684</v>
      </c>
      <c r="C648" s="42" t="s">
        <v>692</v>
      </c>
      <c r="D648" s="42" t="s">
        <v>12</v>
      </c>
      <c r="F648" s="42">
        <v>3024</v>
      </c>
      <c r="G648" s="42" t="s">
        <v>1602</v>
      </c>
      <c r="H648" s="45" t="s">
        <v>1371</v>
      </c>
      <c r="I648" s="46">
        <v>7</v>
      </c>
      <c r="J648" s="46" t="s">
        <v>657</v>
      </c>
      <c r="K648" s="46"/>
      <c r="L648" s="45" t="str" cm="1">
        <f t="array" ref="L648">_xlfn.IFS(H648=Kontrakter!$B$3,Kontrakter!$C$3,H648=Kontrakter!$B$2,Kontrakter!$C$2,H648=Kontrakter!$B$4,Kontrakter!$C$4,H648=Kontrakter!$B$5,Kontrakter!$C$5,H648=Kontrakter!$B$6,Kontrakter!$C$6,H648=Kontrakter!$B$7,Kontrakter!$C$7,H648=Kontrakter!$B$8,Kontrakter!$C$8,H648=Kontrakter!$B$9,Kontrakter!$C$9,H648=Kontrakter!$B$10,Kontrakter!$C$10,H648=Kontrakter!$B$11,Kontrakter!$C$11)</f>
        <v>Rejlers Elsikkerhet AS</v>
      </c>
      <c r="M648" s="45" cm="1">
        <f t="array" ref="M648">_xlfn.IFS(L648=Kontrakter!$C$3,Kontrakter!$D$3,L648=Kontrakter!$C$2,Kontrakter!$D$2,L648=Kontrakter!$C$4,Kontrakter!$D$4,L648=Kontrakter!$C$5,Kontrakter!$D$5,L648=Kontrakter!$C$6,Kontrakter!$D$6,L648=Kontrakter!$C$7,Kontrakter!$D$7,L648=Kontrakter!$C$8,Kontrakter!$D$8,L648=Kontrakter!$C$9,Kontrakter!$D$9,L648=Kontrakter!$C$10,Kontrakter!$D$10,L648=Kontrakter!$C$11,Kontrakter!$D$11)</f>
        <v>95823000</v>
      </c>
      <c r="N648" s="47" t="str" cm="1">
        <f t="array" ref="N648">_xlfn.IFS(L648=Kontrakter!$C$3,Kontrakter!$E$3,L648=Kontrakter!$C$2,Kontrakter!$E$2,L648=Kontrakter!$C$4,Kontrakter!$E$4,L648=Kontrakter!$C$5,Kontrakter!$E$5,L648=Kontrakter!$C$6,Kontrakter!$E$6,L648=Kontrakter!$C$7,Kontrakter!$E$7,L648=Kontrakter!$C$8,Kontrakter!$E$8,L648=Kontrakter!$C$9,Kontrakter!$E$9,L648=Kontrakter!$C$10,Kontrakter!$E$10,L648=Kontrakter!$C$11,Kontrakter!$E$11)</f>
        <v>tilsyn@elvia.no</v>
      </c>
    </row>
    <row r="649" spans="1:14" s="42" customFormat="1" x14ac:dyDescent="0.3">
      <c r="A649" s="43">
        <v>1329</v>
      </c>
      <c r="B649" s="42" t="s">
        <v>693</v>
      </c>
      <c r="C649" s="42" t="s">
        <v>694</v>
      </c>
      <c r="D649" s="42" t="s">
        <v>12</v>
      </c>
      <c r="F649" s="42">
        <v>3024</v>
      </c>
      <c r="G649" s="42" t="s">
        <v>1602</v>
      </c>
      <c r="H649" s="45" t="s">
        <v>1371</v>
      </c>
      <c r="I649" s="46">
        <v>7</v>
      </c>
      <c r="J649" s="46" t="s">
        <v>657</v>
      </c>
      <c r="K649" s="46"/>
      <c r="L649" s="45" t="str" cm="1">
        <f t="array" ref="L649">_xlfn.IFS(H649=Kontrakter!$B$3,Kontrakter!$C$3,H649=Kontrakter!$B$2,Kontrakter!$C$2,H649=Kontrakter!$B$4,Kontrakter!$C$4,H649=Kontrakter!$B$5,Kontrakter!$C$5,H649=Kontrakter!$B$6,Kontrakter!$C$6,H649=Kontrakter!$B$7,Kontrakter!$C$7,H649=Kontrakter!$B$8,Kontrakter!$C$8,H649=Kontrakter!$B$9,Kontrakter!$C$9,H649=Kontrakter!$B$10,Kontrakter!$C$10,H649=Kontrakter!$B$11,Kontrakter!$C$11)</f>
        <v>Rejlers Elsikkerhet AS</v>
      </c>
      <c r="M649" s="45" cm="1">
        <f t="array" ref="M649">_xlfn.IFS(L649=Kontrakter!$C$3,Kontrakter!$D$3,L649=Kontrakter!$C$2,Kontrakter!$D$2,L649=Kontrakter!$C$4,Kontrakter!$D$4,L649=Kontrakter!$C$5,Kontrakter!$D$5,L649=Kontrakter!$C$6,Kontrakter!$D$6,L649=Kontrakter!$C$7,Kontrakter!$D$7,L649=Kontrakter!$C$8,Kontrakter!$D$8,L649=Kontrakter!$C$9,Kontrakter!$D$9,L649=Kontrakter!$C$10,Kontrakter!$D$10,L649=Kontrakter!$C$11,Kontrakter!$D$11)</f>
        <v>95823000</v>
      </c>
      <c r="N649" s="47" t="str" cm="1">
        <f t="array" ref="N649">_xlfn.IFS(L649=Kontrakter!$C$3,Kontrakter!$E$3,L649=Kontrakter!$C$2,Kontrakter!$E$2,L649=Kontrakter!$C$4,Kontrakter!$E$4,L649=Kontrakter!$C$5,Kontrakter!$E$5,L649=Kontrakter!$C$6,Kontrakter!$E$6,L649=Kontrakter!$C$7,Kontrakter!$E$7,L649=Kontrakter!$C$8,Kontrakter!$E$8,L649=Kontrakter!$C$9,Kontrakter!$E$9,L649=Kontrakter!$C$10,Kontrakter!$E$10,L649=Kontrakter!$C$11,Kontrakter!$E$11)</f>
        <v>tilsyn@elvia.no</v>
      </c>
    </row>
    <row r="650" spans="1:14" s="42" customFormat="1" x14ac:dyDescent="0.3">
      <c r="A650" s="43">
        <v>1330</v>
      </c>
      <c r="B650" s="42" t="s">
        <v>664</v>
      </c>
      <c r="C650" s="42" t="s">
        <v>695</v>
      </c>
      <c r="D650" s="42" t="s">
        <v>12</v>
      </c>
      <c r="F650" s="42">
        <v>3024</v>
      </c>
      <c r="G650" s="42" t="s">
        <v>1602</v>
      </c>
      <c r="H650" s="45" t="s">
        <v>1371</v>
      </c>
      <c r="I650" s="46">
        <v>7</v>
      </c>
      <c r="J650" s="46" t="s">
        <v>657</v>
      </c>
      <c r="K650" s="46"/>
      <c r="L650" s="45" t="str" cm="1">
        <f t="array" ref="L650">_xlfn.IFS(H650=Kontrakter!$B$3,Kontrakter!$C$3,H650=Kontrakter!$B$2,Kontrakter!$C$2,H650=Kontrakter!$B$4,Kontrakter!$C$4,H650=Kontrakter!$B$5,Kontrakter!$C$5,H650=Kontrakter!$B$6,Kontrakter!$C$6,H650=Kontrakter!$B$7,Kontrakter!$C$7,H650=Kontrakter!$B$8,Kontrakter!$C$8,H650=Kontrakter!$B$9,Kontrakter!$C$9,H650=Kontrakter!$B$10,Kontrakter!$C$10,H650=Kontrakter!$B$11,Kontrakter!$C$11)</f>
        <v>Rejlers Elsikkerhet AS</v>
      </c>
      <c r="M650" s="45" cm="1">
        <f t="array" ref="M650">_xlfn.IFS(L650=Kontrakter!$C$3,Kontrakter!$D$3,L650=Kontrakter!$C$2,Kontrakter!$D$2,L650=Kontrakter!$C$4,Kontrakter!$D$4,L650=Kontrakter!$C$5,Kontrakter!$D$5,L650=Kontrakter!$C$6,Kontrakter!$D$6,L650=Kontrakter!$C$7,Kontrakter!$D$7,L650=Kontrakter!$C$8,Kontrakter!$D$8,L650=Kontrakter!$C$9,Kontrakter!$D$9,L650=Kontrakter!$C$10,Kontrakter!$D$10,L650=Kontrakter!$C$11,Kontrakter!$D$11)</f>
        <v>95823000</v>
      </c>
      <c r="N650" s="47" t="str" cm="1">
        <f t="array" ref="N650">_xlfn.IFS(L650=Kontrakter!$C$3,Kontrakter!$E$3,L650=Kontrakter!$C$2,Kontrakter!$E$2,L650=Kontrakter!$C$4,Kontrakter!$E$4,L650=Kontrakter!$C$5,Kontrakter!$E$5,L650=Kontrakter!$C$6,Kontrakter!$E$6,L650=Kontrakter!$C$7,Kontrakter!$E$7,L650=Kontrakter!$C$8,Kontrakter!$E$8,L650=Kontrakter!$C$9,Kontrakter!$E$9,L650=Kontrakter!$C$10,Kontrakter!$E$10,L650=Kontrakter!$C$11,Kontrakter!$E$11)</f>
        <v>tilsyn@elvia.no</v>
      </c>
    </row>
    <row r="651" spans="1:14" s="42" customFormat="1" x14ac:dyDescent="0.3">
      <c r="A651" s="43">
        <v>1331</v>
      </c>
      <c r="B651" s="42" t="s">
        <v>664</v>
      </c>
      <c r="C651" s="42" t="s">
        <v>696</v>
      </c>
      <c r="D651" s="42" t="s">
        <v>12</v>
      </c>
      <c r="F651" s="42">
        <v>3024</v>
      </c>
      <c r="G651" s="42" t="s">
        <v>1602</v>
      </c>
      <c r="H651" s="45" t="s">
        <v>1371</v>
      </c>
      <c r="I651" s="46">
        <v>7</v>
      </c>
      <c r="J651" s="46" t="s">
        <v>657</v>
      </c>
      <c r="K651" s="46"/>
      <c r="L651" s="45" t="str" cm="1">
        <f t="array" ref="L651">_xlfn.IFS(H651=Kontrakter!$B$3,Kontrakter!$C$3,H651=Kontrakter!$B$2,Kontrakter!$C$2,H651=Kontrakter!$B$4,Kontrakter!$C$4,H651=Kontrakter!$B$5,Kontrakter!$C$5,H651=Kontrakter!$B$6,Kontrakter!$C$6,H651=Kontrakter!$B$7,Kontrakter!$C$7,H651=Kontrakter!$B$8,Kontrakter!$C$8,H651=Kontrakter!$B$9,Kontrakter!$C$9,H651=Kontrakter!$B$10,Kontrakter!$C$10,H651=Kontrakter!$B$11,Kontrakter!$C$11)</f>
        <v>Rejlers Elsikkerhet AS</v>
      </c>
      <c r="M651" s="45" cm="1">
        <f t="array" ref="M651">_xlfn.IFS(L651=Kontrakter!$C$3,Kontrakter!$D$3,L651=Kontrakter!$C$2,Kontrakter!$D$2,L651=Kontrakter!$C$4,Kontrakter!$D$4,L651=Kontrakter!$C$5,Kontrakter!$D$5,L651=Kontrakter!$C$6,Kontrakter!$D$6,L651=Kontrakter!$C$7,Kontrakter!$D$7,L651=Kontrakter!$C$8,Kontrakter!$D$8,L651=Kontrakter!$C$9,Kontrakter!$D$9,L651=Kontrakter!$C$10,Kontrakter!$D$10,L651=Kontrakter!$C$11,Kontrakter!$D$11)</f>
        <v>95823000</v>
      </c>
      <c r="N651" s="47" t="str" cm="1">
        <f t="array" ref="N651">_xlfn.IFS(L651=Kontrakter!$C$3,Kontrakter!$E$3,L651=Kontrakter!$C$2,Kontrakter!$E$2,L651=Kontrakter!$C$4,Kontrakter!$E$4,L651=Kontrakter!$C$5,Kontrakter!$E$5,L651=Kontrakter!$C$6,Kontrakter!$E$6,L651=Kontrakter!$C$7,Kontrakter!$E$7,L651=Kontrakter!$C$8,Kontrakter!$E$8,L651=Kontrakter!$C$9,Kontrakter!$E$9,L651=Kontrakter!$C$10,Kontrakter!$E$10,L651=Kontrakter!$C$11,Kontrakter!$E$11)</f>
        <v>tilsyn@elvia.no</v>
      </c>
    </row>
    <row r="652" spans="1:14" s="42" customFormat="1" x14ac:dyDescent="0.3">
      <c r="A652" s="43">
        <v>1332</v>
      </c>
      <c r="B652" s="42" t="s">
        <v>697</v>
      </c>
      <c r="C652" s="42" t="s">
        <v>698</v>
      </c>
      <c r="D652" s="42" t="s">
        <v>12</v>
      </c>
      <c r="F652" s="42">
        <v>3024</v>
      </c>
      <c r="G652" s="42" t="s">
        <v>1602</v>
      </c>
      <c r="H652" s="45" t="s">
        <v>1371</v>
      </c>
      <c r="I652" s="46">
        <v>7</v>
      </c>
      <c r="J652" s="46" t="s">
        <v>657</v>
      </c>
      <c r="K652" s="46"/>
      <c r="L652" s="45" t="str" cm="1">
        <f t="array" ref="L652">_xlfn.IFS(H652=Kontrakter!$B$3,Kontrakter!$C$3,H652=Kontrakter!$B$2,Kontrakter!$C$2,H652=Kontrakter!$B$4,Kontrakter!$C$4,H652=Kontrakter!$B$5,Kontrakter!$C$5,H652=Kontrakter!$B$6,Kontrakter!$C$6,H652=Kontrakter!$B$7,Kontrakter!$C$7,H652=Kontrakter!$B$8,Kontrakter!$C$8,H652=Kontrakter!$B$9,Kontrakter!$C$9,H652=Kontrakter!$B$10,Kontrakter!$C$10,H652=Kontrakter!$B$11,Kontrakter!$C$11)</f>
        <v>Rejlers Elsikkerhet AS</v>
      </c>
      <c r="M652" s="45" cm="1">
        <f t="array" ref="M652">_xlfn.IFS(L652=Kontrakter!$C$3,Kontrakter!$D$3,L652=Kontrakter!$C$2,Kontrakter!$D$2,L652=Kontrakter!$C$4,Kontrakter!$D$4,L652=Kontrakter!$C$5,Kontrakter!$D$5,L652=Kontrakter!$C$6,Kontrakter!$D$6,L652=Kontrakter!$C$7,Kontrakter!$D$7,L652=Kontrakter!$C$8,Kontrakter!$D$8,L652=Kontrakter!$C$9,Kontrakter!$D$9,L652=Kontrakter!$C$10,Kontrakter!$D$10,L652=Kontrakter!$C$11,Kontrakter!$D$11)</f>
        <v>95823000</v>
      </c>
      <c r="N652" s="47" t="str" cm="1">
        <f t="array" ref="N652">_xlfn.IFS(L652=Kontrakter!$C$3,Kontrakter!$E$3,L652=Kontrakter!$C$2,Kontrakter!$E$2,L652=Kontrakter!$C$4,Kontrakter!$E$4,L652=Kontrakter!$C$5,Kontrakter!$E$5,L652=Kontrakter!$C$6,Kontrakter!$E$6,L652=Kontrakter!$C$7,Kontrakter!$E$7,L652=Kontrakter!$C$8,Kontrakter!$E$8,L652=Kontrakter!$C$9,Kontrakter!$E$9,L652=Kontrakter!$C$10,Kontrakter!$E$10,L652=Kontrakter!$C$11,Kontrakter!$E$11)</f>
        <v>tilsyn@elvia.no</v>
      </c>
    </row>
    <row r="653" spans="1:14" s="42" customFormat="1" x14ac:dyDescent="0.3">
      <c r="A653" s="43">
        <v>1333</v>
      </c>
      <c r="B653" s="42" t="s">
        <v>699</v>
      </c>
      <c r="C653" s="42" t="s">
        <v>700</v>
      </c>
      <c r="D653" s="42" t="s">
        <v>12</v>
      </c>
      <c r="F653" s="42">
        <v>3024</v>
      </c>
      <c r="G653" s="42" t="s">
        <v>1602</v>
      </c>
      <c r="H653" s="45" t="s">
        <v>1371</v>
      </c>
      <c r="I653" s="46">
        <v>7</v>
      </c>
      <c r="J653" s="46" t="s">
        <v>657</v>
      </c>
      <c r="K653" s="46"/>
      <c r="L653" s="45" t="str" cm="1">
        <f t="array" ref="L653">_xlfn.IFS(H653=Kontrakter!$B$3,Kontrakter!$C$3,H653=Kontrakter!$B$2,Kontrakter!$C$2,H653=Kontrakter!$B$4,Kontrakter!$C$4,H653=Kontrakter!$B$5,Kontrakter!$C$5,H653=Kontrakter!$B$6,Kontrakter!$C$6,H653=Kontrakter!$B$7,Kontrakter!$C$7,H653=Kontrakter!$B$8,Kontrakter!$C$8,H653=Kontrakter!$B$9,Kontrakter!$C$9,H653=Kontrakter!$B$10,Kontrakter!$C$10,H653=Kontrakter!$B$11,Kontrakter!$C$11)</f>
        <v>Rejlers Elsikkerhet AS</v>
      </c>
      <c r="M653" s="45" cm="1">
        <f t="array" ref="M653">_xlfn.IFS(L653=Kontrakter!$C$3,Kontrakter!$D$3,L653=Kontrakter!$C$2,Kontrakter!$D$2,L653=Kontrakter!$C$4,Kontrakter!$D$4,L653=Kontrakter!$C$5,Kontrakter!$D$5,L653=Kontrakter!$C$6,Kontrakter!$D$6,L653=Kontrakter!$C$7,Kontrakter!$D$7,L653=Kontrakter!$C$8,Kontrakter!$D$8,L653=Kontrakter!$C$9,Kontrakter!$D$9,L653=Kontrakter!$C$10,Kontrakter!$D$10,L653=Kontrakter!$C$11,Kontrakter!$D$11)</f>
        <v>95823000</v>
      </c>
      <c r="N653" s="47" t="str" cm="1">
        <f t="array" ref="N653">_xlfn.IFS(L653=Kontrakter!$C$3,Kontrakter!$E$3,L653=Kontrakter!$C$2,Kontrakter!$E$2,L653=Kontrakter!$C$4,Kontrakter!$E$4,L653=Kontrakter!$C$5,Kontrakter!$E$5,L653=Kontrakter!$C$6,Kontrakter!$E$6,L653=Kontrakter!$C$7,Kontrakter!$E$7,L653=Kontrakter!$C$8,Kontrakter!$E$8,L653=Kontrakter!$C$9,Kontrakter!$E$9,L653=Kontrakter!$C$10,Kontrakter!$E$10,L653=Kontrakter!$C$11,Kontrakter!$E$11)</f>
        <v>tilsyn@elvia.no</v>
      </c>
    </row>
    <row r="654" spans="1:14" s="42" customFormat="1" x14ac:dyDescent="0.3">
      <c r="A654" s="43">
        <v>1334</v>
      </c>
      <c r="B654" s="42" t="s">
        <v>701</v>
      </c>
      <c r="C654" s="42" t="s">
        <v>702</v>
      </c>
      <c r="D654" s="42" t="s">
        <v>12</v>
      </c>
      <c r="F654" s="42">
        <v>3024</v>
      </c>
      <c r="G654" s="42" t="s">
        <v>1602</v>
      </c>
      <c r="H654" s="45" t="s">
        <v>1371</v>
      </c>
      <c r="I654" s="46">
        <v>7</v>
      </c>
      <c r="J654" s="46" t="s">
        <v>657</v>
      </c>
      <c r="K654" s="46"/>
      <c r="L654" s="45" t="str" cm="1">
        <f t="array" ref="L654">_xlfn.IFS(H654=Kontrakter!$B$3,Kontrakter!$C$3,H654=Kontrakter!$B$2,Kontrakter!$C$2,H654=Kontrakter!$B$4,Kontrakter!$C$4,H654=Kontrakter!$B$5,Kontrakter!$C$5,H654=Kontrakter!$B$6,Kontrakter!$C$6,H654=Kontrakter!$B$7,Kontrakter!$C$7,H654=Kontrakter!$B$8,Kontrakter!$C$8,H654=Kontrakter!$B$9,Kontrakter!$C$9,H654=Kontrakter!$B$10,Kontrakter!$C$10,H654=Kontrakter!$B$11,Kontrakter!$C$11)</f>
        <v>Rejlers Elsikkerhet AS</v>
      </c>
      <c r="M654" s="45" cm="1">
        <f t="array" ref="M654">_xlfn.IFS(L654=Kontrakter!$C$3,Kontrakter!$D$3,L654=Kontrakter!$C$2,Kontrakter!$D$2,L654=Kontrakter!$C$4,Kontrakter!$D$4,L654=Kontrakter!$C$5,Kontrakter!$D$5,L654=Kontrakter!$C$6,Kontrakter!$D$6,L654=Kontrakter!$C$7,Kontrakter!$D$7,L654=Kontrakter!$C$8,Kontrakter!$D$8,L654=Kontrakter!$C$9,Kontrakter!$D$9,L654=Kontrakter!$C$10,Kontrakter!$D$10,L654=Kontrakter!$C$11,Kontrakter!$D$11)</f>
        <v>95823000</v>
      </c>
      <c r="N654" s="47" t="str" cm="1">
        <f t="array" ref="N654">_xlfn.IFS(L654=Kontrakter!$C$3,Kontrakter!$E$3,L654=Kontrakter!$C$2,Kontrakter!$E$2,L654=Kontrakter!$C$4,Kontrakter!$E$4,L654=Kontrakter!$C$5,Kontrakter!$E$5,L654=Kontrakter!$C$6,Kontrakter!$E$6,L654=Kontrakter!$C$7,Kontrakter!$E$7,L654=Kontrakter!$C$8,Kontrakter!$E$8,L654=Kontrakter!$C$9,Kontrakter!$E$9,L654=Kontrakter!$C$10,Kontrakter!$E$10,L654=Kontrakter!$C$11,Kontrakter!$E$11)</f>
        <v>tilsyn@elvia.no</v>
      </c>
    </row>
    <row r="655" spans="1:14" s="42" customFormat="1" x14ac:dyDescent="0.3">
      <c r="A655" s="43">
        <v>1335</v>
      </c>
      <c r="B655" s="42" t="s">
        <v>703</v>
      </c>
      <c r="C655" s="42" t="s">
        <v>704</v>
      </c>
      <c r="D655" s="42" t="s">
        <v>12</v>
      </c>
      <c r="F655" s="42">
        <v>3024</v>
      </c>
      <c r="G655" s="42" t="s">
        <v>1602</v>
      </c>
      <c r="H655" s="45" t="s">
        <v>1371</v>
      </c>
      <c r="I655" s="46">
        <v>7</v>
      </c>
      <c r="J655" s="46" t="s">
        <v>657</v>
      </c>
      <c r="K655" s="46"/>
      <c r="L655" s="45" t="str" cm="1">
        <f t="array" ref="L655">_xlfn.IFS(H655=Kontrakter!$B$3,Kontrakter!$C$3,H655=Kontrakter!$B$2,Kontrakter!$C$2,H655=Kontrakter!$B$4,Kontrakter!$C$4,H655=Kontrakter!$B$5,Kontrakter!$C$5,H655=Kontrakter!$B$6,Kontrakter!$C$6,H655=Kontrakter!$B$7,Kontrakter!$C$7,H655=Kontrakter!$B$8,Kontrakter!$C$8,H655=Kontrakter!$B$9,Kontrakter!$C$9,H655=Kontrakter!$B$10,Kontrakter!$C$10,H655=Kontrakter!$B$11,Kontrakter!$C$11)</f>
        <v>Rejlers Elsikkerhet AS</v>
      </c>
      <c r="M655" s="45" cm="1">
        <f t="array" ref="M655">_xlfn.IFS(L655=Kontrakter!$C$3,Kontrakter!$D$3,L655=Kontrakter!$C$2,Kontrakter!$D$2,L655=Kontrakter!$C$4,Kontrakter!$D$4,L655=Kontrakter!$C$5,Kontrakter!$D$5,L655=Kontrakter!$C$6,Kontrakter!$D$6,L655=Kontrakter!$C$7,Kontrakter!$D$7,L655=Kontrakter!$C$8,Kontrakter!$D$8,L655=Kontrakter!$C$9,Kontrakter!$D$9,L655=Kontrakter!$C$10,Kontrakter!$D$10,L655=Kontrakter!$C$11,Kontrakter!$D$11)</f>
        <v>95823000</v>
      </c>
      <c r="N655" s="47" t="str" cm="1">
        <f t="array" ref="N655">_xlfn.IFS(L655=Kontrakter!$C$3,Kontrakter!$E$3,L655=Kontrakter!$C$2,Kontrakter!$E$2,L655=Kontrakter!$C$4,Kontrakter!$E$4,L655=Kontrakter!$C$5,Kontrakter!$E$5,L655=Kontrakter!$C$6,Kontrakter!$E$6,L655=Kontrakter!$C$7,Kontrakter!$E$7,L655=Kontrakter!$C$8,Kontrakter!$E$8,L655=Kontrakter!$C$9,Kontrakter!$E$9,L655=Kontrakter!$C$10,Kontrakter!$E$10,L655=Kontrakter!$C$11,Kontrakter!$E$11)</f>
        <v>tilsyn@elvia.no</v>
      </c>
    </row>
    <row r="656" spans="1:14" s="42" customFormat="1" x14ac:dyDescent="0.3">
      <c r="A656" s="43">
        <v>1336</v>
      </c>
      <c r="B656" s="42" t="s">
        <v>655</v>
      </c>
      <c r="C656" s="42" t="s">
        <v>705</v>
      </c>
      <c r="D656" s="42" t="s">
        <v>16</v>
      </c>
      <c r="F656" s="42">
        <v>3024</v>
      </c>
      <c r="G656" s="42" t="s">
        <v>1602</v>
      </c>
      <c r="H656" s="45" t="s">
        <v>1371</v>
      </c>
      <c r="I656" s="46">
        <v>7</v>
      </c>
      <c r="J656" s="46" t="s">
        <v>657</v>
      </c>
      <c r="K656" s="46"/>
      <c r="L656" s="45" t="str" cm="1">
        <f t="array" ref="L656">_xlfn.IFS(H656=Kontrakter!$B$3,Kontrakter!$C$3,H656=Kontrakter!$B$2,Kontrakter!$C$2,H656=Kontrakter!$B$4,Kontrakter!$C$4,H656=Kontrakter!$B$5,Kontrakter!$C$5,H656=Kontrakter!$B$6,Kontrakter!$C$6,H656=Kontrakter!$B$7,Kontrakter!$C$7,H656=Kontrakter!$B$8,Kontrakter!$C$8,H656=Kontrakter!$B$9,Kontrakter!$C$9,H656=Kontrakter!$B$10,Kontrakter!$C$10,H656=Kontrakter!$B$11,Kontrakter!$C$11)</f>
        <v>Rejlers Elsikkerhet AS</v>
      </c>
      <c r="M656" s="45" cm="1">
        <f t="array" ref="M656">_xlfn.IFS(L656=Kontrakter!$C$3,Kontrakter!$D$3,L656=Kontrakter!$C$2,Kontrakter!$D$2,L656=Kontrakter!$C$4,Kontrakter!$D$4,L656=Kontrakter!$C$5,Kontrakter!$D$5,L656=Kontrakter!$C$6,Kontrakter!$D$6,L656=Kontrakter!$C$7,Kontrakter!$D$7,L656=Kontrakter!$C$8,Kontrakter!$D$8,L656=Kontrakter!$C$9,Kontrakter!$D$9,L656=Kontrakter!$C$10,Kontrakter!$D$10,L656=Kontrakter!$C$11,Kontrakter!$D$11)</f>
        <v>95823000</v>
      </c>
      <c r="N656" s="47" t="str" cm="1">
        <f t="array" ref="N656">_xlfn.IFS(L656=Kontrakter!$C$3,Kontrakter!$E$3,L656=Kontrakter!$C$2,Kontrakter!$E$2,L656=Kontrakter!$C$4,Kontrakter!$E$4,L656=Kontrakter!$C$5,Kontrakter!$E$5,L656=Kontrakter!$C$6,Kontrakter!$E$6,L656=Kontrakter!$C$7,Kontrakter!$E$7,L656=Kontrakter!$C$8,Kontrakter!$E$8,L656=Kontrakter!$C$9,Kontrakter!$E$9,L656=Kontrakter!$C$10,Kontrakter!$E$10,L656=Kontrakter!$C$11,Kontrakter!$E$11)</f>
        <v>tilsyn@elvia.no</v>
      </c>
    </row>
    <row r="657" spans="1:14" s="42" customFormat="1" x14ac:dyDescent="0.3">
      <c r="A657" s="43">
        <v>1337</v>
      </c>
      <c r="B657" s="42" t="s">
        <v>655</v>
      </c>
      <c r="C657" s="42" t="s">
        <v>706</v>
      </c>
      <c r="D657" s="42" t="s">
        <v>16</v>
      </c>
      <c r="F657" s="42">
        <v>3024</v>
      </c>
      <c r="G657" s="42" t="s">
        <v>1602</v>
      </c>
      <c r="H657" s="45" t="s">
        <v>1371</v>
      </c>
      <c r="I657" s="46">
        <v>7</v>
      </c>
      <c r="J657" s="46" t="s">
        <v>657</v>
      </c>
      <c r="K657" s="46"/>
      <c r="L657" s="45" t="str" cm="1">
        <f t="array" ref="L657">_xlfn.IFS(H657=Kontrakter!$B$3,Kontrakter!$C$3,H657=Kontrakter!$B$2,Kontrakter!$C$2,H657=Kontrakter!$B$4,Kontrakter!$C$4,H657=Kontrakter!$B$5,Kontrakter!$C$5,H657=Kontrakter!$B$6,Kontrakter!$C$6,H657=Kontrakter!$B$7,Kontrakter!$C$7,H657=Kontrakter!$B$8,Kontrakter!$C$8,H657=Kontrakter!$B$9,Kontrakter!$C$9,H657=Kontrakter!$B$10,Kontrakter!$C$10,H657=Kontrakter!$B$11,Kontrakter!$C$11)</f>
        <v>Rejlers Elsikkerhet AS</v>
      </c>
      <c r="M657" s="45" cm="1">
        <f t="array" ref="M657">_xlfn.IFS(L657=Kontrakter!$C$3,Kontrakter!$D$3,L657=Kontrakter!$C$2,Kontrakter!$D$2,L657=Kontrakter!$C$4,Kontrakter!$D$4,L657=Kontrakter!$C$5,Kontrakter!$D$5,L657=Kontrakter!$C$6,Kontrakter!$D$6,L657=Kontrakter!$C$7,Kontrakter!$D$7,L657=Kontrakter!$C$8,Kontrakter!$D$8,L657=Kontrakter!$C$9,Kontrakter!$D$9,L657=Kontrakter!$C$10,Kontrakter!$D$10,L657=Kontrakter!$C$11,Kontrakter!$D$11)</f>
        <v>95823000</v>
      </c>
      <c r="N657" s="47" t="str" cm="1">
        <f t="array" ref="N657">_xlfn.IFS(L657=Kontrakter!$C$3,Kontrakter!$E$3,L657=Kontrakter!$C$2,Kontrakter!$E$2,L657=Kontrakter!$C$4,Kontrakter!$E$4,L657=Kontrakter!$C$5,Kontrakter!$E$5,L657=Kontrakter!$C$6,Kontrakter!$E$6,L657=Kontrakter!$C$7,Kontrakter!$E$7,L657=Kontrakter!$C$8,Kontrakter!$E$8,L657=Kontrakter!$C$9,Kontrakter!$E$9,L657=Kontrakter!$C$10,Kontrakter!$E$10,L657=Kontrakter!$C$11,Kontrakter!$E$11)</f>
        <v>tilsyn@elvia.no</v>
      </c>
    </row>
    <row r="658" spans="1:14" s="42" customFormat="1" x14ac:dyDescent="0.3">
      <c r="A658" s="43">
        <v>1338</v>
      </c>
      <c r="B658" s="42" t="s">
        <v>655</v>
      </c>
      <c r="C658" s="42" t="s">
        <v>707</v>
      </c>
      <c r="D658" s="42" t="s">
        <v>16</v>
      </c>
      <c r="F658" s="42">
        <v>3024</v>
      </c>
      <c r="G658" s="42" t="s">
        <v>1602</v>
      </c>
      <c r="H658" s="45" t="s">
        <v>1371</v>
      </c>
      <c r="I658" s="46">
        <v>7</v>
      </c>
      <c r="J658" s="46" t="s">
        <v>657</v>
      </c>
      <c r="K658" s="46"/>
      <c r="L658" s="45" t="str" cm="1">
        <f t="array" ref="L658">_xlfn.IFS(H658=Kontrakter!$B$3,Kontrakter!$C$3,H658=Kontrakter!$B$2,Kontrakter!$C$2,H658=Kontrakter!$B$4,Kontrakter!$C$4,H658=Kontrakter!$B$5,Kontrakter!$C$5,H658=Kontrakter!$B$6,Kontrakter!$C$6,H658=Kontrakter!$B$7,Kontrakter!$C$7,H658=Kontrakter!$B$8,Kontrakter!$C$8,H658=Kontrakter!$B$9,Kontrakter!$C$9,H658=Kontrakter!$B$10,Kontrakter!$C$10,H658=Kontrakter!$B$11,Kontrakter!$C$11)</f>
        <v>Rejlers Elsikkerhet AS</v>
      </c>
      <c r="M658" s="45" cm="1">
        <f t="array" ref="M658">_xlfn.IFS(L658=Kontrakter!$C$3,Kontrakter!$D$3,L658=Kontrakter!$C$2,Kontrakter!$D$2,L658=Kontrakter!$C$4,Kontrakter!$D$4,L658=Kontrakter!$C$5,Kontrakter!$D$5,L658=Kontrakter!$C$6,Kontrakter!$D$6,L658=Kontrakter!$C$7,Kontrakter!$D$7,L658=Kontrakter!$C$8,Kontrakter!$D$8,L658=Kontrakter!$C$9,Kontrakter!$D$9,L658=Kontrakter!$C$10,Kontrakter!$D$10,L658=Kontrakter!$C$11,Kontrakter!$D$11)</f>
        <v>95823000</v>
      </c>
      <c r="N658" s="47" t="str" cm="1">
        <f t="array" ref="N658">_xlfn.IFS(L658=Kontrakter!$C$3,Kontrakter!$E$3,L658=Kontrakter!$C$2,Kontrakter!$E$2,L658=Kontrakter!$C$4,Kontrakter!$E$4,L658=Kontrakter!$C$5,Kontrakter!$E$5,L658=Kontrakter!$C$6,Kontrakter!$E$6,L658=Kontrakter!$C$7,Kontrakter!$E$7,L658=Kontrakter!$C$8,Kontrakter!$E$8,L658=Kontrakter!$C$9,Kontrakter!$E$9,L658=Kontrakter!$C$10,Kontrakter!$E$10,L658=Kontrakter!$C$11,Kontrakter!$E$11)</f>
        <v>tilsyn@elvia.no</v>
      </c>
    </row>
    <row r="659" spans="1:14" s="42" customFormat="1" x14ac:dyDescent="0.3">
      <c r="A659" s="43">
        <v>1339</v>
      </c>
      <c r="B659" s="42" t="s">
        <v>672</v>
      </c>
      <c r="C659" s="42" t="s">
        <v>708</v>
      </c>
      <c r="D659" s="42" t="s">
        <v>16</v>
      </c>
      <c r="F659" s="42">
        <v>3024</v>
      </c>
      <c r="G659" s="42" t="s">
        <v>1602</v>
      </c>
      <c r="H659" s="45" t="s">
        <v>1371</v>
      </c>
      <c r="I659" s="46">
        <v>7</v>
      </c>
      <c r="J659" s="46" t="s">
        <v>657</v>
      </c>
      <c r="K659" s="46"/>
      <c r="L659" s="45" t="str" cm="1">
        <f t="array" ref="L659">_xlfn.IFS(H659=Kontrakter!$B$3,Kontrakter!$C$3,H659=Kontrakter!$B$2,Kontrakter!$C$2,H659=Kontrakter!$B$4,Kontrakter!$C$4,H659=Kontrakter!$B$5,Kontrakter!$C$5,H659=Kontrakter!$B$6,Kontrakter!$C$6,H659=Kontrakter!$B$7,Kontrakter!$C$7,H659=Kontrakter!$B$8,Kontrakter!$C$8,H659=Kontrakter!$B$9,Kontrakter!$C$9,H659=Kontrakter!$B$10,Kontrakter!$C$10,H659=Kontrakter!$B$11,Kontrakter!$C$11)</f>
        <v>Rejlers Elsikkerhet AS</v>
      </c>
      <c r="M659" s="45" cm="1">
        <f t="array" ref="M659">_xlfn.IFS(L659=Kontrakter!$C$3,Kontrakter!$D$3,L659=Kontrakter!$C$2,Kontrakter!$D$2,L659=Kontrakter!$C$4,Kontrakter!$D$4,L659=Kontrakter!$C$5,Kontrakter!$D$5,L659=Kontrakter!$C$6,Kontrakter!$D$6,L659=Kontrakter!$C$7,Kontrakter!$D$7,L659=Kontrakter!$C$8,Kontrakter!$D$8,L659=Kontrakter!$C$9,Kontrakter!$D$9,L659=Kontrakter!$C$10,Kontrakter!$D$10,L659=Kontrakter!$C$11,Kontrakter!$D$11)</f>
        <v>95823000</v>
      </c>
      <c r="N659" s="47" t="str" cm="1">
        <f t="array" ref="N659">_xlfn.IFS(L659=Kontrakter!$C$3,Kontrakter!$E$3,L659=Kontrakter!$C$2,Kontrakter!$E$2,L659=Kontrakter!$C$4,Kontrakter!$E$4,L659=Kontrakter!$C$5,Kontrakter!$E$5,L659=Kontrakter!$C$6,Kontrakter!$E$6,L659=Kontrakter!$C$7,Kontrakter!$E$7,L659=Kontrakter!$C$8,Kontrakter!$E$8,L659=Kontrakter!$C$9,Kontrakter!$E$9,L659=Kontrakter!$C$10,Kontrakter!$E$10,L659=Kontrakter!$C$11,Kontrakter!$E$11)</f>
        <v>tilsyn@elvia.no</v>
      </c>
    </row>
    <row r="660" spans="1:14" s="42" customFormat="1" x14ac:dyDescent="0.3">
      <c r="A660" s="43">
        <v>1340</v>
      </c>
      <c r="B660" s="42" t="s">
        <v>709</v>
      </c>
      <c r="C660" s="42" t="s">
        <v>710</v>
      </c>
      <c r="D660" s="42" t="s">
        <v>16</v>
      </c>
      <c r="F660" s="42">
        <v>3024</v>
      </c>
      <c r="G660" s="42" t="s">
        <v>1602</v>
      </c>
      <c r="H660" s="45" t="s">
        <v>1371</v>
      </c>
      <c r="I660" s="46">
        <v>7</v>
      </c>
      <c r="J660" s="46" t="s">
        <v>657</v>
      </c>
      <c r="K660" s="46"/>
      <c r="L660" s="45" t="str" cm="1">
        <f t="array" ref="L660">_xlfn.IFS(H660=Kontrakter!$B$3,Kontrakter!$C$3,H660=Kontrakter!$B$2,Kontrakter!$C$2,H660=Kontrakter!$B$4,Kontrakter!$C$4,H660=Kontrakter!$B$5,Kontrakter!$C$5,H660=Kontrakter!$B$6,Kontrakter!$C$6,H660=Kontrakter!$B$7,Kontrakter!$C$7,H660=Kontrakter!$B$8,Kontrakter!$C$8,H660=Kontrakter!$B$9,Kontrakter!$C$9,H660=Kontrakter!$B$10,Kontrakter!$C$10,H660=Kontrakter!$B$11,Kontrakter!$C$11)</f>
        <v>Rejlers Elsikkerhet AS</v>
      </c>
      <c r="M660" s="45" cm="1">
        <f t="array" ref="M660">_xlfn.IFS(L660=Kontrakter!$C$3,Kontrakter!$D$3,L660=Kontrakter!$C$2,Kontrakter!$D$2,L660=Kontrakter!$C$4,Kontrakter!$D$4,L660=Kontrakter!$C$5,Kontrakter!$D$5,L660=Kontrakter!$C$6,Kontrakter!$D$6,L660=Kontrakter!$C$7,Kontrakter!$D$7,L660=Kontrakter!$C$8,Kontrakter!$D$8,L660=Kontrakter!$C$9,Kontrakter!$D$9,L660=Kontrakter!$C$10,Kontrakter!$D$10,L660=Kontrakter!$C$11,Kontrakter!$D$11)</f>
        <v>95823000</v>
      </c>
      <c r="N660" s="47" t="str" cm="1">
        <f t="array" ref="N660">_xlfn.IFS(L660=Kontrakter!$C$3,Kontrakter!$E$3,L660=Kontrakter!$C$2,Kontrakter!$E$2,L660=Kontrakter!$C$4,Kontrakter!$E$4,L660=Kontrakter!$C$5,Kontrakter!$E$5,L660=Kontrakter!$C$6,Kontrakter!$E$6,L660=Kontrakter!$C$7,Kontrakter!$E$7,L660=Kontrakter!$C$8,Kontrakter!$E$8,L660=Kontrakter!$C$9,Kontrakter!$E$9,L660=Kontrakter!$C$10,Kontrakter!$E$10,L660=Kontrakter!$C$11,Kontrakter!$E$11)</f>
        <v>tilsyn@elvia.no</v>
      </c>
    </row>
    <row r="661" spans="1:14" s="42" customFormat="1" x14ac:dyDescent="0.3">
      <c r="A661" s="43">
        <v>1341</v>
      </c>
      <c r="B661" s="42" t="s">
        <v>670</v>
      </c>
      <c r="C661" s="42" t="s">
        <v>711</v>
      </c>
      <c r="D661" s="42" t="s">
        <v>16</v>
      </c>
      <c r="F661" s="42">
        <v>3024</v>
      </c>
      <c r="G661" s="42" t="s">
        <v>1602</v>
      </c>
      <c r="H661" s="45" t="s">
        <v>1371</v>
      </c>
      <c r="I661" s="46">
        <v>7</v>
      </c>
      <c r="J661" s="46" t="s">
        <v>657</v>
      </c>
      <c r="K661" s="46"/>
      <c r="L661" s="45" t="str" cm="1">
        <f t="array" ref="L661">_xlfn.IFS(H661=Kontrakter!$B$3,Kontrakter!$C$3,H661=Kontrakter!$B$2,Kontrakter!$C$2,H661=Kontrakter!$B$4,Kontrakter!$C$4,H661=Kontrakter!$B$5,Kontrakter!$C$5,H661=Kontrakter!$B$6,Kontrakter!$C$6,H661=Kontrakter!$B$7,Kontrakter!$C$7,H661=Kontrakter!$B$8,Kontrakter!$C$8,H661=Kontrakter!$B$9,Kontrakter!$C$9,H661=Kontrakter!$B$10,Kontrakter!$C$10,H661=Kontrakter!$B$11,Kontrakter!$C$11)</f>
        <v>Rejlers Elsikkerhet AS</v>
      </c>
      <c r="M661" s="45" cm="1">
        <f t="array" ref="M661">_xlfn.IFS(L661=Kontrakter!$C$3,Kontrakter!$D$3,L661=Kontrakter!$C$2,Kontrakter!$D$2,L661=Kontrakter!$C$4,Kontrakter!$D$4,L661=Kontrakter!$C$5,Kontrakter!$D$5,L661=Kontrakter!$C$6,Kontrakter!$D$6,L661=Kontrakter!$C$7,Kontrakter!$D$7,L661=Kontrakter!$C$8,Kontrakter!$D$8,L661=Kontrakter!$C$9,Kontrakter!$D$9,L661=Kontrakter!$C$10,Kontrakter!$D$10,L661=Kontrakter!$C$11,Kontrakter!$D$11)</f>
        <v>95823000</v>
      </c>
      <c r="N661" s="47" t="str" cm="1">
        <f t="array" ref="N661">_xlfn.IFS(L661=Kontrakter!$C$3,Kontrakter!$E$3,L661=Kontrakter!$C$2,Kontrakter!$E$2,L661=Kontrakter!$C$4,Kontrakter!$E$4,L661=Kontrakter!$C$5,Kontrakter!$E$5,L661=Kontrakter!$C$6,Kontrakter!$E$6,L661=Kontrakter!$C$7,Kontrakter!$E$7,L661=Kontrakter!$C$8,Kontrakter!$E$8,L661=Kontrakter!$C$9,Kontrakter!$E$9,L661=Kontrakter!$C$10,Kontrakter!$E$10,L661=Kontrakter!$C$11,Kontrakter!$E$11)</f>
        <v>tilsyn@elvia.no</v>
      </c>
    </row>
    <row r="662" spans="1:14" s="42" customFormat="1" x14ac:dyDescent="0.3">
      <c r="A662" s="43">
        <v>1342</v>
      </c>
      <c r="B662" s="42" t="s">
        <v>712</v>
      </c>
      <c r="C662" s="42" t="s">
        <v>713</v>
      </c>
      <c r="D662" s="42" t="s">
        <v>12</v>
      </c>
      <c r="F662" s="42">
        <v>3024</v>
      </c>
      <c r="G662" s="42" t="s">
        <v>1602</v>
      </c>
      <c r="H662" s="45" t="s">
        <v>1371</v>
      </c>
      <c r="I662" s="46">
        <v>7</v>
      </c>
      <c r="J662" s="46" t="s">
        <v>657</v>
      </c>
      <c r="K662" s="46"/>
      <c r="L662" s="45" t="str" cm="1">
        <f t="array" ref="L662">_xlfn.IFS(H662=Kontrakter!$B$3,Kontrakter!$C$3,H662=Kontrakter!$B$2,Kontrakter!$C$2,H662=Kontrakter!$B$4,Kontrakter!$C$4,H662=Kontrakter!$B$5,Kontrakter!$C$5,H662=Kontrakter!$B$6,Kontrakter!$C$6,H662=Kontrakter!$B$7,Kontrakter!$C$7,H662=Kontrakter!$B$8,Kontrakter!$C$8,H662=Kontrakter!$B$9,Kontrakter!$C$9,H662=Kontrakter!$B$10,Kontrakter!$C$10,H662=Kontrakter!$B$11,Kontrakter!$C$11)</f>
        <v>Rejlers Elsikkerhet AS</v>
      </c>
      <c r="M662" s="45" cm="1">
        <f t="array" ref="M662">_xlfn.IFS(L662=Kontrakter!$C$3,Kontrakter!$D$3,L662=Kontrakter!$C$2,Kontrakter!$D$2,L662=Kontrakter!$C$4,Kontrakter!$D$4,L662=Kontrakter!$C$5,Kontrakter!$D$5,L662=Kontrakter!$C$6,Kontrakter!$D$6,L662=Kontrakter!$C$7,Kontrakter!$D$7,L662=Kontrakter!$C$8,Kontrakter!$D$8,L662=Kontrakter!$C$9,Kontrakter!$D$9,L662=Kontrakter!$C$10,Kontrakter!$D$10,L662=Kontrakter!$C$11,Kontrakter!$D$11)</f>
        <v>95823000</v>
      </c>
      <c r="N662" s="47" t="str" cm="1">
        <f t="array" ref="N662">_xlfn.IFS(L662=Kontrakter!$C$3,Kontrakter!$E$3,L662=Kontrakter!$C$2,Kontrakter!$E$2,L662=Kontrakter!$C$4,Kontrakter!$E$4,L662=Kontrakter!$C$5,Kontrakter!$E$5,L662=Kontrakter!$C$6,Kontrakter!$E$6,L662=Kontrakter!$C$7,Kontrakter!$E$7,L662=Kontrakter!$C$8,Kontrakter!$E$8,L662=Kontrakter!$C$9,Kontrakter!$E$9,L662=Kontrakter!$C$10,Kontrakter!$E$10,L662=Kontrakter!$C$11,Kontrakter!$E$11)</f>
        <v>tilsyn@elvia.no</v>
      </c>
    </row>
    <row r="663" spans="1:14" s="42" customFormat="1" x14ac:dyDescent="0.3">
      <c r="A663" s="43">
        <v>1344</v>
      </c>
      <c r="B663" s="42" t="s">
        <v>661</v>
      </c>
      <c r="C663" s="42" t="s">
        <v>714</v>
      </c>
      <c r="D663" s="42" t="s">
        <v>16</v>
      </c>
      <c r="F663" s="42">
        <v>3024</v>
      </c>
      <c r="G663" s="42" t="s">
        <v>1602</v>
      </c>
      <c r="H663" s="45" t="s">
        <v>1371</v>
      </c>
      <c r="I663" s="46">
        <v>7</v>
      </c>
      <c r="J663" s="46" t="s">
        <v>657</v>
      </c>
      <c r="K663" s="46"/>
      <c r="L663" s="45" t="str" cm="1">
        <f t="array" ref="L663">_xlfn.IFS(H663=Kontrakter!$B$3,Kontrakter!$C$3,H663=Kontrakter!$B$2,Kontrakter!$C$2,H663=Kontrakter!$B$4,Kontrakter!$C$4,H663=Kontrakter!$B$5,Kontrakter!$C$5,H663=Kontrakter!$B$6,Kontrakter!$C$6,H663=Kontrakter!$B$7,Kontrakter!$C$7,H663=Kontrakter!$B$8,Kontrakter!$C$8,H663=Kontrakter!$B$9,Kontrakter!$C$9,H663=Kontrakter!$B$10,Kontrakter!$C$10,H663=Kontrakter!$B$11,Kontrakter!$C$11)</f>
        <v>Rejlers Elsikkerhet AS</v>
      </c>
      <c r="M663" s="45" cm="1">
        <f t="array" ref="M663">_xlfn.IFS(L663=Kontrakter!$C$3,Kontrakter!$D$3,L663=Kontrakter!$C$2,Kontrakter!$D$2,L663=Kontrakter!$C$4,Kontrakter!$D$4,L663=Kontrakter!$C$5,Kontrakter!$D$5,L663=Kontrakter!$C$6,Kontrakter!$D$6,L663=Kontrakter!$C$7,Kontrakter!$D$7,L663=Kontrakter!$C$8,Kontrakter!$D$8,L663=Kontrakter!$C$9,Kontrakter!$D$9,L663=Kontrakter!$C$10,Kontrakter!$D$10,L663=Kontrakter!$C$11,Kontrakter!$D$11)</f>
        <v>95823000</v>
      </c>
      <c r="N663" s="47" t="str" cm="1">
        <f t="array" ref="N663">_xlfn.IFS(L663=Kontrakter!$C$3,Kontrakter!$E$3,L663=Kontrakter!$C$2,Kontrakter!$E$2,L663=Kontrakter!$C$4,Kontrakter!$E$4,L663=Kontrakter!$C$5,Kontrakter!$E$5,L663=Kontrakter!$C$6,Kontrakter!$E$6,L663=Kontrakter!$C$7,Kontrakter!$E$7,L663=Kontrakter!$C$8,Kontrakter!$E$8,L663=Kontrakter!$C$9,Kontrakter!$E$9,L663=Kontrakter!$C$10,Kontrakter!$E$10,L663=Kontrakter!$C$11,Kontrakter!$E$11)</f>
        <v>tilsyn@elvia.no</v>
      </c>
    </row>
    <row r="664" spans="1:14" s="42" customFormat="1" x14ac:dyDescent="0.3">
      <c r="A664" s="43">
        <v>1346</v>
      </c>
      <c r="B664" s="42" t="s">
        <v>712</v>
      </c>
      <c r="C664" s="42" t="s">
        <v>715</v>
      </c>
      <c r="D664" s="42" t="s">
        <v>16</v>
      </c>
      <c r="F664" s="42">
        <v>3024</v>
      </c>
      <c r="G664" s="42" t="s">
        <v>1602</v>
      </c>
      <c r="H664" s="45" t="s">
        <v>1371</v>
      </c>
      <c r="I664" s="46">
        <v>7</v>
      </c>
      <c r="J664" s="46" t="s">
        <v>657</v>
      </c>
      <c r="K664" s="46"/>
      <c r="L664" s="45" t="str" cm="1">
        <f t="array" ref="L664">_xlfn.IFS(H664=Kontrakter!$B$3,Kontrakter!$C$3,H664=Kontrakter!$B$2,Kontrakter!$C$2,H664=Kontrakter!$B$4,Kontrakter!$C$4,H664=Kontrakter!$B$5,Kontrakter!$C$5,H664=Kontrakter!$B$6,Kontrakter!$C$6,H664=Kontrakter!$B$7,Kontrakter!$C$7,H664=Kontrakter!$B$8,Kontrakter!$C$8,H664=Kontrakter!$B$9,Kontrakter!$C$9,H664=Kontrakter!$B$10,Kontrakter!$C$10,H664=Kontrakter!$B$11,Kontrakter!$C$11)</f>
        <v>Rejlers Elsikkerhet AS</v>
      </c>
      <c r="M664" s="45" cm="1">
        <f t="array" ref="M664">_xlfn.IFS(L664=Kontrakter!$C$3,Kontrakter!$D$3,L664=Kontrakter!$C$2,Kontrakter!$D$2,L664=Kontrakter!$C$4,Kontrakter!$D$4,L664=Kontrakter!$C$5,Kontrakter!$D$5,L664=Kontrakter!$C$6,Kontrakter!$D$6,L664=Kontrakter!$C$7,Kontrakter!$D$7,L664=Kontrakter!$C$8,Kontrakter!$D$8,L664=Kontrakter!$C$9,Kontrakter!$D$9,L664=Kontrakter!$C$10,Kontrakter!$D$10,L664=Kontrakter!$C$11,Kontrakter!$D$11)</f>
        <v>95823000</v>
      </c>
      <c r="N664" s="47" t="str" cm="1">
        <f t="array" ref="N664">_xlfn.IFS(L664=Kontrakter!$C$3,Kontrakter!$E$3,L664=Kontrakter!$C$2,Kontrakter!$E$2,L664=Kontrakter!$C$4,Kontrakter!$E$4,L664=Kontrakter!$C$5,Kontrakter!$E$5,L664=Kontrakter!$C$6,Kontrakter!$E$6,L664=Kontrakter!$C$7,Kontrakter!$E$7,L664=Kontrakter!$C$8,Kontrakter!$E$8,L664=Kontrakter!$C$9,Kontrakter!$E$9,L664=Kontrakter!$C$10,Kontrakter!$E$10,L664=Kontrakter!$C$11,Kontrakter!$E$11)</f>
        <v>tilsyn@elvia.no</v>
      </c>
    </row>
    <row r="665" spans="1:14" s="42" customFormat="1" x14ac:dyDescent="0.3">
      <c r="A665" s="43">
        <v>1348</v>
      </c>
      <c r="B665" s="42" t="s">
        <v>701</v>
      </c>
      <c r="C665" s="42" t="s">
        <v>716</v>
      </c>
      <c r="D665" s="42" t="s">
        <v>16</v>
      </c>
      <c r="F665" s="42">
        <v>3024</v>
      </c>
      <c r="G665" s="42" t="s">
        <v>1602</v>
      </c>
      <c r="H665" s="45" t="s">
        <v>1371</v>
      </c>
      <c r="I665" s="46">
        <v>7</v>
      </c>
      <c r="J665" s="46" t="s">
        <v>657</v>
      </c>
      <c r="K665" s="46"/>
      <c r="L665" s="45" t="str" cm="1">
        <f t="array" ref="L665">_xlfn.IFS(H665=Kontrakter!$B$3,Kontrakter!$C$3,H665=Kontrakter!$B$2,Kontrakter!$C$2,H665=Kontrakter!$B$4,Kontrakter!$C$4,H665=Kontrakter!$B$5,Kontrakter!$C$5,H665=Kontrakter!$B$6,Kontrakter!$C$6,H665=Kontrakter!$B$7,Kontrakter!$C$7,H665=Kontrakter!$B$8,Kontrakter!$C$8,H665=Kontrakter!$B$9,Kontrakter!$C$9,H665=Kontrakter!$B$10,Kontrakter!$C$10,H665=Kontrakter!$B$11,Kontrakter!$C$11)</f>
        <v>Rejlers Elsikkerhet AS</v>
      </c>
      <c r="M665" s="45" cm="1">
        <f t="array" ref="M665">_xlfn.IFS(L665=Kontrakter!$C$3,Kontrakter!$D$3,L665=Kontrakter!$C$2,Kontrakter!$D$2,L665=Kontrakter!$C$4,Kontrakter!$D$4,L665=Kontrakter!$C$5,Kontrakter!$D$5,L665=Kontrakter!$C$6,Kontrakter!$D$6,L665=Kontrakter!$C$7,Kontrakter!$D$7,L665=Kontrakter!$C$8,Kontrakter!$D$8,L665=Kontrakter!$C$9,Kontrakter!$D$9,L665=Kontrakter!$C$10,Kontrakter!$D$10,L665=Kontrakter!$C$11,Kontrakter!$D$11)</f>
        <v>95823000</v>
      </c>
      <c r="N665" s="47" t="str" cm="1">
        <f t="array" ref="N665">_xlfn.IFS(L665=Kontrakter!$C$3,Kontrakter!$E$3,L665=Kontrakter!$C$2,Kontrakter!$E$2,L665=Kontrakter!$C$4,Kontrakter!$E$4,L665=Kontrakter!$C$5,Kontrakter!$E$5,L665=Kontrakter!$C$6,Kontrakter!$E$6,L665=Kontrakter!$C$7,Kontrakter!$E$7,L665=Kontrakter!$C$8,Kontrakter!$E$8,L665=Kontrakter!$C$9,Kontrakter!$E$9,L665=Kontrakter!$C$10,Kontrakter!$E$10,L665=Kontrakter!$C$11,Kontrakter!$E$11)</f>
        <v>tilsyn@elvia.no</v>
      </c>
    </row>
    <row r="666" spans="1:14" s="42" customFormat="1" x14ac:dyDescent="0.3">
      <c r="A666" s="43">
        <v>1349</v>
      </c>
      <c r="B666" s="42" t="s">
        <v>701</v>
      </c>
      <c r="C666" s="42" t="s">
        <v>717</v>
      </c>
      <c r="D666" s="42" t="s">
        <v>16</v>
      </c>
      <c r="F666" s="42">
        <v>3024</v>
      </c>
      <c r="G666" s="42" t="s">
        <v>1602</v>
      </c>
      <c r="H666" s="45" t="s">
        <v>1371</v>
      </c>
      <c r="I666" s="46">
        <v>7</v>
      </c>
      <c r="J666" s="46" t="s">
        <v>657</v>
      </c>
      <c r="K666" s="46"/>
      <c r="L666" s="45" t="str" cm="1">
        <f t="array" ref="L666">_xlfn.IFS(H666=Kontrakter!$B$3,Kontrakter!$C$3,H666=Kontrakter!$B$2,Kontrakter!$C$2,H666=Kontrakter!$B$4,Kontrakter!$C$4,H666=Kontrakter!$B$5,Kontrakter!$C$5,H666=Kontrakter!$B$6,Kontrakter!$C$6,H666=Kontrakter!$B$7,Kontrakter!$C$7,H666=Kontrakter!$B$8,Kontrakter!$C$8,H666=Kontrakter!$B$9,Kontrakter!$C$9,H666=Kontrakter!$B$10,Kontrakter!$C$10,H666=Kontrakter!$B$11,Kontrakter!$C$11)</f>
        <v>Rejlers Elsikkerhet AS</v>
      </c>
      <c r="M666" s="45" cm="1">
        <f t="array" ref="M666">_xlfn.IFS(L666=Kontrakter!$C$3,Kontrakter!$D$3,L666=Kontrakter!$C$2,Kontrakter!$D$2,L666=Kontrakter!$C$4,Kontrakter!$D$4,L666=Kontrakter!$C$5,Kontrakter!$D$5,L666=Kontrakter!$C$6,Kontrakter!$D$6,L666=Kontrakter!$C$7,Kontrakter!$D$7,L666=Kontrakter!$C$8,Kontrakter!$D$8,L666=Kontrakter!$C$9,Kontrakter!$D$9,L666=Kontrakter!$C$10,Kontrakter!$D$10,L666=Kontrakter!$C$11,Kontrakter!$D$11)</f>
        <v>95823000</v>
      </c>
      <c r="N666" s="47" t="str" cm="1">
        <f t="array" ref="N666">_xlfn.IFS(L666=Kontrakter!$C$3,Kontrakter!$E$3,L666=Kontrakter!$C$2,Kontrakter!$E$2,L666=Kontrakter!$C$4,Kontrakter!$E$4,L666=Kontrakter!$C$5,Kontrakter!$E$5,L666=Kontrakter!$C$6,Kontrakter!$E$6,L666=Kontrakter!$C$7,Kontrakter!$E$7,L666=Kontrakter!$C$8,Kontrakter!$E$8,L666=Kontrakter!$C$9,Kontrakter!$E$9,L666=Kontrakter!$C$10,Kontrakter!$E$10,L666=Kontrakter!$C$11,Kontrakter!$E$11)</f>
        <v>tilsyn@elvia.no</v>
      </c>
    </row>
    <row r="667" spans="1:14" s="42" customFormat="1" x14ac:dyDescent="0.3">
      <c r="A667" s="43">
        <v>1350</v>
      </c>
      <c r="B667" s="42" t="s">
        <v>693</v>
      </c>
      <c r="C667" s="42" t="s">
        <v>718</v>
      </c>
      <c r="D667" s="42" t="s">
        <v>16</v>
      </c>
      <c r="F667" s="42">
        <v>3024</v>
      </c>
      <c r="G667" s="42" t="s">
        <v>1602</v>
      </c>
      <c r="H667" s="45" t="s">
        <v>1371</v>
      </c>
      <c r="I667" s="46">
        <v>7</v>
      </c>
      <c r="J667" s="46" t="s">
        <v>657</v>
      </c>
      <c r="K667" s="46"/>
      <c r="L667" s="45" t="str" cm="1">
        <f t="array" ref="L667">_xlfn.IFS(H667=Kontrakter!$B$3,Kontrakter!$C$3,H667=Kontrakter!$B$2,Kontrakter!$C$2,H667=Kontrakter!$B$4,Kontrakter!$C$4,H667=Kontrakter!$B$5,Kontrakter!$C$5,H667=Kontrakter!$B$6,Kontrakter!$C$6,H667=Kontrakter!$B$7,Kontrakter!$C$7,H667=Kontrakter!$B$8,Kontrakter!$C$8,H667=Kontrakter!$B$9,Kontrakter!$C$9,H667=Kontrakter!$B$10,Kontrakter!$C$10,H667=Kontrakter!$B$11,Kontrakter!$C$11)</f>
        <v>Rejlers Elsikkerhet AS</v>
      </c>
      <c r="M667" s="45" cm="1">
        <f t="array" ref="M667">_xlfn.IFS(L667=Kontrakter!$C$3,Kontrakter!$D$3,L667=Kontrakter!$C$2,Kontrakter!$D$2,L667=Kontrakter!$C$4,Kontrakter!$D$4,L667=Kontrakter!$C$5,Kontrakter!$D$5,L667=Kontrakter!$C$6,Kontrakter!$D$6,L667=Kontrakter!$C$7,Kontrakter!$D$7,L667=Kontrakter!$C$8,Kontrakter!$D$8,L667=Kontrakter!$C$9,Kontrakter!$D$9,L667=Kontrakter!$C$10,Kontrakter!$D$10,L667=Kontrakter!$C$11,Kontrakter!$D$11)</f>
        <v>95823000</v>
      </c>
      <c r="N667" s="47" t="str" cm="1">
        <f t="array" ref="N667">_xlfn.IFS(L667=Kontrakter!$C$3,Kontrakter!$E$3,L667=Kontrakter!$C$2,Kontrakter!$E$2,L667=Kontrakter!$C$4,Kontrakter!$E$4,L667=Kontrakter!$C$5,Kontrakter!$E$5,L667=Kontrakter!$C$6,Kontrakter!$E$6,L667=Kontrakter!$C$7,Kontrakter!$E$7,L667=Kontrakter!$C$8,Kontrakter!$E$8,L667=Kontrakter!$C$9,Kontrakter!$E$9,L667=Kontrakter!$C$10,Kontrakter!$E$10,L667=Kontrakter!$C$11,Kontrakter!$E$11)</f>
        <v>tilsyn@elvia.no</v>
      </c>
    </row>
    <row r="668" spans="1:14" s="42" customFormat="1" x14ac:dyDescent="0.3">
      <c r="A668" s="43">
        <v>1351</v>
      </c>
      <c r="B668" s="42" t="s">
        <v>666</v>
      </c>
      <c r="C668" s="42" t="s">
        <v>719</v>
      </c>
      <c r="D668" s="42" t="s">
        <v>16</v>
      </c>
      <c r="F668" s="42">
        <v>3024</v>
      </c>
      <c r="G668" s="42" t="s">
        <v>1602</v>
      </c>
      <c r="H668" s="45" t="s">
        <v>1371</v>
      </c>
      <c r="I668" s="46">
        <v>7</v>
      </c>
      <c r="J668" s="46" t="s">
        <v>657</v>
      </c>
      <c r="K668" s="46"/>
      <c r="L668" s="45" t="str" cm="1">
        <f t="array" ref="L668">_xlfn.IFS(H668=Kontrakter!$B$3,Kontrakter!$C$3,H668=Kontrakter!$B$2,Kontrakter!$C$2,H668=Kontrakter!$B$4,Kontrakter!$C$4,H668=Kontrakter!$B$5,Kontrakter!$C$5,H668=Kontrakter!$B$6,Kontrakter!$C$6,H668=Kontrakter!$B$7,Kontrakter!$C$7,H668=Kontrakter!$B$8,Kontrakter!$C$8,H668=Kontrakter!$B$9,Kontrakter!$C$9,H668=Kontrakter!$B$10,Kontrakter!$C$10,H668=Kontrakter!$B$11,Kontrakter!$C$11)</f>
        <v>Rejlers Elsikkerhet AS</v>
      </c>
      <c r="M668" s="45" cm="1">
        <f t="array" ref="M668">_xlfn.IFS(L668=Kontrakter!$C$3,Kontrakter!$D$3,L668=Kontrakter!$C$2,Kontrakter!$D$2,L668=Kontrakter!$C$4,Kontrakter!$D$4,L668=Kontrakter!$C$5,Kontrakter!$D$5,L668=Kontrakter!$C$6,Kontrakter!$D$6,L668=Kontrakter!$C$7,Kontrakter!$D$7,L668=Kontrakter!$C$8,Kontrakter!$D$8,L668=Kontrakter!$C$9,Kontrakter!$D$9,L668=Kontrakter!$C$10,Kontrakter!$D$10,L668=Kontrakter!$C$11,Kontrakter!$D$11)</f>
        <v>95823000</v>
      </c>
      <c r="N668" s="47" t="str" cm="1">
        <f t="array" ref="N668">_xlfn.IFS(L668=Kontrakter!$C$3,Kontrakter!$E$3,L668=Kontrakter!$C$2,Kontrakter!$E$2,L668=Kontrakter!$C$4,Kontrakter!$E$4,L668=Kontrakter!$C$5,Kontrakter!$E$5,L668=Kontrakter!$C$6,Kontrakter!$E$6,L668=Kontrakter!$C$7,Kontrakter!$E$7,L668=Kontrakter!$C$8,Kontrakter!$E$8,L668=Kontrakter!$C$9,Kontrakter!$E$9,L668=Kontrakter!$C$10,Kontrakter!$E$10,L668=Kontrakter!$C$11,Kontrakter!$E$11)</f>
        <v>tilsyn@elvia.no</v>
      </c>
    </row>
    <row r="669" spans="1:14" s="42" customFormat="1" x14ac:dyDescent="0.3">
      <c r="A669" s="43">
        <v>1352</v>
      </c>
      <c r="B669" s="42" t="s">
        <v>699</v>
      </c>
      <c r="C669" s="42" t="s">
        <v>720</v>
      </c>
      <c r="D669" s="42" t="s">
        <v>16</v>
      </c>
      <c r="F669" s="42">
        <v>3024</v>
      </c>
      <c r="G669" s="42" t="s">
        <v>1602</v>
      </c>
      <c r="H669" s="45" t="s">
        <v>1371</v>
      </c>
      <c r="I669" s="46">
        <v>7</v>
      </c>
      <c r="J669" s="46" t="s">
        <v>657</v>
      </c>
      <c r="K669" s="46"/>
      <c r="L669" s="45" t="str" cm="1">
        <f t="array" ref="L669">_xlfn.IFS(H669=Kontrakter!$B$3,Kontrakter!$C$3,H669=Kontrakter!$B$2,Kontrakter!$C$2,H669=Kontrakter!$B$4,Kontrakter!$C$4,H669=Kontrakter!$B$5,Kontrakter!$C$5,H669=Kontrakter!$B$6,Kontrakter!$C$6,H669=Kontrakter!$B$7,Kontrakter!$C$7,H669=Kontrakter!$B$8,Kontrakter!$C$8,H669=Kontrakter!$B$9,Kontrakter!$C$9,H669=Kontrakter!$B$10,Kontrakter!$C$10,H669=Kontrakter!$B$11,Kontrakter!$C$11)</f>
        <v>Rejlers Elsikkerhet AS</v>
      </c>
      <c r="M669" s="45" cm="1">
        <f t="array" ref="M669">_xlfn.IFS(L669=Kontrakter!$C$3,Kontrakter!$D$3,L669=Kontrakter!$C$2,Kontrakter!$D$2,L669=Kontrakter!$C$4,Kontrakter!$D$4,L669=Kontrakter!$C$5,Kontrakter!$D$5,L669=Kontrakter!$C$6,Kontrakter!$D$6,L669=Kontrakter!$C$7,Kontrakter!$D$7,L669=Kontrakter!$C$8,Kontrakter!$D$8,L669=Kontrakter!$C$9,Kontrakter!$D$9,L669=Kontrakter!$C$10,Kontrakter!$D$10,L669=Kontrakter!$C$11,Kontrakter!$D$11)</f>
        <v>95823000</v>
      </c>
      <c r="N669" s="47" t="str" cm="1">
        <f t="array" ref="N669">_xlfn.IFS(L669=Kontrakter!$C$3,Kontrakter!$E$3,L669=Kontrakter!$C$2,Kontrakter!$E$2,L669=Kontrakter!$C$4,Kontrakter!$E$4,L669=Kontrakter!$C$5,Kontrakter!$E$5,L669=Kontrakter!$C$6,Kontrakter!$E$6,L669=Kontrakter!$C$7,Kontrakter!$E$7,L669=Kontrakter!$C$8,Kontrakter!$E$8,L669=Kontrakter!$C$9,Kontrakter!$E$9,L669=Kontrakter!$C$10,Kontrakter!$E$10,L669=Kontrakter!$C$11,Kontrakter!$E$11)</f>
        <v>tilsyn@elvia.no</v>
      </c>
    </row>
    <row r="670" spans="1:14" s="42" customFormat="1" x14ac:dyDescent="0.3">
      <c r="A670" s="43">
        <v>1353</v>
      </c>
      <c r="B670" s="42" t="s">
        <v>677</v>
      </c>
      <c r="C670" s="42" t="s">
        <v>721</v>
      </c>
      <c r="D670" s="42" t="s">
        <v>16</v>
      </c>
      <c r="F670" s="42">
        <v>3024</v>
      </c>
      <c r="G670" s="42" t="s">
        <v>1602</v>
      </c>
      <c r="H670" s="45" t="s">
        <v>1371</v>
      </c>
      <c r="I670" s="46">
        <v>7</v>
      </c>
      <c r="J670" s="46" t="s">
        <v>657</v>
      </c>
      <c r="K670" s="46"/>
      <c r="L670" s="45" t="str" cm="1">
        <f t="array" ref="L670">_xlfn.IFS(H670=Kontrakter!$B$3,Kontrakter!$C$3,H670=Kontrakter!$B$2,Kontrakter!$C$2,H670=Kontrakter!$B$4,Kontrakter!$C$4,H670=Kontrakter!$B$5,Kontrakter!$C$5,H670=Kontrakter!$B$6,Kontrakter!$C$6,H670=Kontrakter!$B$7,Kontrakter!$C$7,H670=Kontrakter!$B$8,Kontrakter!$C$8,H670=Kontrakter!$B$9,Kontrakter!$C$9,H670=Kontrakter!$B$10,Kontrakter!$C$10,H670=Kontrakter!$B$11,Kontrakter!$C$11)</f>
        <v>Rejlers Elsikkerhet AS</v>
      </c>
      <c r="M670" s="45" cm="1">
        <f t="array" ref="M670">_xlfn.IFS(L670=Kontrakter!$C$3,Kontrakter!$D$3,L670=Kontrakter!$C$2,Kontrakter!$D$2,L670=Kontrakter!$C$4,Kontrakter!$D$4,L670=Kontrakter!$C$5,Kontrakter!$D$5,L670=Kontrakter!$C$6,Kontrakter!$D$6,L670=Kontrakter!$C$7,Kontrakter!$D$7,L670=Kontrakter!$C$8,Kontrakter!$D$8,L670=Kontrakter!$C$9,Kontrakter!$D$9,L670=Kontrakter!$C$10,Kontrakter!$D$10,L670=Kontrakter!$C$11,Kontrakter!$D$11)</f>
        <v>95823000</v>
      </c>
      <c r="N670" s="47" t="str" cm="1">
        <f t="array" ref="N670">_xlfn.IFS(L670=Kontrakter!$C$3,Kontrakter!$E$3,L670=Kontrakter!$C$2,Kontrakter!$E$2,L670=Kontrakter!$C$4,Kontrakter!$E$4,L670=Kontrakter!$C$5,Kontrakter!$E$5,L670=Kontrakter!$C$6,Kontrakter!$E$6,L670=Kontrakter!$C$7,Kontrakter!$E$7,L670=Kontrakter!$C$8,Kontrakter!$E$8,L670=Kontrakter!$C$9,Kontrakter!$E$9,L670=Kontrakter!$C$10,Kontrakter!$E$10,L670=Kontrakter!$C$11,Kontrakter!$E$11)</f>
        <v>tilsyn@elvia.no</v>
      </c>
    </row>
    <row r="671" spans="1:14" s="42" customFormat="1" x14ac:dyDescent="0.3">
      <c r="A671" s="43">
        <v>1354</v>
      </c>
      <c r="B671" s="42" t="s">
        <v>677</v>
      </c>
      <c r="C671" s="42" t="s">
        <v>722</v>
      </c>
      <c r="D671" s="42" t="s">
        <v>16</v>
      </c>
      <c r="F671" s="42">
        <v>3024</v>
      </c>
      <c r="G671" s="42" t="s">
        <v>1602</v>
      </c>
      <c r="H671" s="45" t="s">
        <v>1371</v>
      </c>
      <c r="I671" s="46">
        <v>7</v>
      </c>
      <c r="J671" s="46" t="s">
        <v>657</v>
      </c>
      <c r="K671" s="46"/>
      <c r="L671" s="45" t="str" cm="1">
        <f t="array" ref="L671">_xlfn.IFS(H671=Kontrakter!$B$3,Kontrakter!$C$3,H671=Kontrakter!$B$2,Kontrakter!$C$2,H671=Kontrakter!$B$4,Kontrakter!$C$4,H671=Kontrakter!$B$5,Kontrakter!$C$5,H671=Kontrakter!$B$6,Kontrakter!$C$6,H671=Kontrakter!$B$7,Kontrakter!$C$7,H671=Kontrakter!$B$8,Kontrakter!$C$8,H671=Kontrakter!$B$9,Kontrakter!$C$9,H671=Kontrakter!$B$10,Kontrakter!$C$10,H671=Kontrakter!$B$11,Kontrakter!$C$11)</f>
        <v>Rejlers Elsikkerhet AS</v>
      </c>
      <c r="M671" s="45" cm="1">
        <f t="array" ref="M671">_xlfn.IFS(L671=Kontrakter!$C$3,Kontrakter!$D$3,L671=Kontrakter!$C$2,Kontrakter!$D$2,L671=Kontrakter!$C$4,Kontrakter!$D$4,L671=Kontrakter!$C$5,Kontrakter!$D$5,L671=Kontrakter!$C$6,Kontrakter!$D$6,L671=Kontrakter!$C$7,Kontrakter!$D$7,L671=Kontrakter!$C$8,Kontrakter!$D$8,L671=Kontrakter!$C$9,Kontrakter!$D$9,L671=Kontrakter!$C$10,Kontrakter!$D$10,L671=Kontrakter!$C$11,Kontrakter!$D$11)</f>
        <v>95823000</v>
      </c>
      <c r="N671" s="47" t="str" cm="1">
        <f t="array" ref="N671">_xlfn.IFS(L671=Kontrakter!$C$3,Kontrakter!$E$3,L671=Kontrakter!$C$2,Kontrakter!$E$2,L671=Kontrakter!$C$4,Kontrakter!$E$4,L671=Kontrakter!$C$5,Kontrakter!$E$5,L671=Kontrakter!$C$6,Kontrakter!$E$6,L671=Kontrakter!$C$7,Kontrakter!$E$7,L671=Kontrakter!$C$8,Kontrakter!$E$8,L671=Kontrakter!$C$9,Kontrakter!$E$9,L671=Kontrakter!$C$10,Kontrakter!$E$10,L671=Kontrakter!$C$11,Kontrakter!$E$11)</f>
        <v>tilsyn@elvia.no</v>
      </c>
    </row>
    <row r="672" spans="1:14" s="42" customFormat="1" x14ac:dyDescent="0.3">
      <c r="A672" s="43">
        <v>1356</v>
      </c>
      <c r="B672" s="42" t="s">
        <v>679</v>
      </c>
      <c r="C672" s="42" t="s">
        <v>723</v>
      </c>
      <c r="D672" s="42" t="s">
        <v>16</v>
      </c>
      <c r="F672" s="42">
        <v>3024</v>
      </c>
      <c r="G672" s="42" t="s">
        <v>1602</v>
      </c>
      <c r="H672" s="45" t="s">
        <v>1371</v>
      </c>
      <c r="I672" s="46">
        <v>7</v>
      </c>
      <c r="J672" s="46" t="s">
        <v>657</v>
      </c>
      <c r="K672" s="46"/>
      <c r="L672" s="45" t="str" cm="1">
        <f t="array" ref="L672">_xlfn.IFS(H672=Kontrakter!$B$3,Kontrakter!$C$3,H672=Kontrakter!$B$2,Kontrakter!$C$2,H672=Kontrakter!$B$4,Kontrakter!$C$4,H672=Kontrakter!$B$5,Kontrakter!$C$5,H672=Kontrakter!$B$6,Kontrakter!$C$6,H672=Kontrakter!$B$7,Kontrakter!$C$7,H672=Kontrakter!$B$8,Kontrakter!$C$8,H672=Kontrakter!$B$9,Kontrakter!$C$9,H672=Kontrakter!$B$10,Kontrakter!$C$10,H672=Kontrakter!$B$11,Kontrakter!$C$11)</f>
        <v>Rejlers Elsikkerhet AS</v>
      </c>
      <c r="M672" s="45" cm="1">
        <f t="array" ref="M672">_xlfn.IFS(L672=Kontrakter!$C$3,Kontrakter!$D$3,L672=Kontrakter!$C$2,Kontrakter!$D$2,L672=Kontrakter!$C$4,Kontrakter!$D$4,L672=Kontrakter!$C$5,Kontrakter!$D$5,L672=Kontrakter!$C$6,Kontrakter!$D$6,L672=Kontrakter!$C$7,Kontrakter!$D$7,L672=Kontrakter!$C$8,Kontrakter!$D$8,L672=Kontrakter!$C$9,Kontrakter!$D$9,L672=Kontrakter!$C$10,Kontrakter!$D$10,L672=Kontrakter!$C$11,Kontrakter!$D$11)</f>
        <v>95823000</v>
      </c>
      <c r="N672" s="47" t="str" cm="1">
        <f t="array" ref="N672">_xlfn.IFS(L672=Kontrakter!$C$3,Kontrakter!$E$3,L672=Kontrakter!$C$2,Kontrakter!$E$2,L672=Kontrakter!$C$4,Kontrakter!$E$4,L672=Kontrakter!$C$5,Kontrakter!$E$5,L672=Kontrakter!$C$6,Kontrakter!$E$6,L672=Kontrakter!$C$7,Kontrakter!$E$7,L672=Kontrakter!$C$8,Kontrakter!$E$8,L672=Kontrakter!$C$9,Kontrakter!$E$9,L672=Kontrakter!$C$10,Kontrakter!$E$10,L672=Kontrakter!$C$11,Kontrakter!$E$11)</f>
        <v>tilsyn@elvia.no</v>
      </c>
    </row>
    <row r="673" spans="1:14" s="42" customFormat="1" x14ac:dyDescent="0.3">
      <c r="A673" s="43">
        <v>1357</v>
      </c>
      <c r="B673" s="42" t="s">
        <v>679</v>
      </c>
      <c r="C673" s="42" t="s">
        <v>724</v>
      </c>
      <c r="D673" s="42" t="s">
        <v>16</v>
      </c>
      <c r="F673" s="42">
        <v>3024</v>
      </c>
      <c r="G673" s="42" t="s">
        <v>1602</v>
      </c>
      <c r="H673" s="45" t="s">
        <v>1371</v>
      </c>
      <c r="I673" s="46">
        <v>7</v>
      </c>
      <c r="J673" s="46" t="s">
        <v>657</v>
      </c>
      <c r="K673" s="46"/>
      <c r="L673" s="45" t="str" cm="1">
        <f t="array" ref="L673">_xlfn.IFS(H673=Kontrakter!$B$3,Kontrakter!$C$3,H673=Kontrakter!$B$2,Kontrakter!$C$2,H673=Kontrakter!$B$4,Kontrakter!$C$4,H673=Kontrakter!$B$5,Kontrakter!$C$5,H673=Kontrakter!$B$6,Kontrakter!$C$6,H673=Kontrakter!$B$7,Kontrakter!$C$7,H673=Kontrakter!$B$8,Kontrakter!$C$8,H673=Kontrakter!$B$9,Kontrakter!$C$9,H673=Kontrakter!$B$10,Kontrakter!$C$10,H673=Kontrakter!$B$11,Kontrakter!$C$11)</f>
        <v>Rejlers Elsikkerhet AS</v>
      </c>
      <c r="M673" s="45" cm="1">
        <f t="array" ref="M673">_xlfn.IFS(L673=Kontrakter!$C$3,Kontrakter!$D$3,L673=Kontrakter!$C$2,Kontrakter!$D$2,L673=Kontrakter!$C$4,Kontrakter!$D$4,L673=Kontrakter!$C$5,Kontrakter!$D$5,L673=Kontrakter!$C$6,Kontrakter!$D$6,L673=Kontrakter!$C$7,Kontrakter!$D$7,L673=Kontrakter!$C$8,Kontrakter!$D$8,L673=Kontrakter!$C$9,Kontrakter!$D$9,L673=Kontrakter!$C$10,Kontrakter!$D$10,L673=Kontrakter!$C$11,Kontrakter!$D$11)</f>
        <v>95823000</v>
      </c>
      <c r="N673" s="47" t="str" cm="1">
        <f t="array" ref="N673">_xlfn.IFS(L673=Kontrakter!$C$3,Kontrakter!$E$3,L673=Kontrakter!$C$2,Kontrakter!$E$2,L673=Kontrakter!$C$4,Kontrakter!$E$4,L673=Kontrakter!$C$5,Kontrakter!$E$5,L673=Kontrakter!$C$6,Kontrakter!$E$6,L673=Kontrakter!$C$7,Kontrakter!$E$7,L673=Kontrakter!$C$8,Kontrakter!$E$8,L673=Kontrakter!$C$9,Kontrakter!$E$9,L673=Kontrakter!$C$10,Kontrakter!$E$10,L673=Kontrakter!$C$11,Kontrakter!$E$11)</f>
        <v>tilsyn@elvia.no</v>
      </c>
    </row>
    <row r="674" spans="1:14" s="42" customFormat="1" x14ac:dyDescent="0.3">
      <c r="A674" s="43">
        <v>1358</v>
      </c>
      <c r="B674" s="42" t="s">
        <v>725</v>
      </c>
      <c r="C674" s="42" t="s">
        <v>726</v>
      </c>
      <c r="D674" s="42" t="s">
        <v>16</v>
      </c>
      <c r="F674" s="42">
        <v>3024</v>
      </c>
      <c r="G674" s="42" t="s">
        <v>1602</v>
      </c>
      <c r="H674" s="45" t="s">
        <v>1371</v>
      </c>
      <c r="I674" s="46">
        <v>7</v>
      </c>
      <c r="J674" s="46" t="s">
        <v>657</v>
      </c>
      <c r="K674" s="46"/>
      <c r="L674" s="45" t="str" cm="1">
        <f t="array" ref="L674">_xlfn.IFS(H674=Kontrakter!$B$3,Kontrakter!$C$3,H674=Kontrakter!$B$2,Kontrakter!$C$2,H674=Kontrakter!$B$4,Kontrakter!$C$4,H674=Kontrakter!$B$5,Kontrakter!$C$5,H674=Kontrakter!$B$6,Kontrakter!$C$6,H674=Kontrakter!$B$7,Kontrakter!$C$7,H674=Kontrakter!$B$8,Kontrakter!$C$8,H674=Kontrakter!$B$9,Kontrakter!$C$9,H674=Kontrakter!$B$10,Kontrakter!$C$10,H674=Kontrakter!$B$11,Kontrakter!$C$11)</f>
        <v>Rejlers Elsikkerhet AS</v>
      </c>
      <c r="M674" s="45" cm="1">
        <f t="array" ref="M674">_xlfn.IFS(L674=Kontrakter!$C$3,Kontrakter!$D$3,L674=Kontrakter!$C$2,Kontrakter!$D$2,L674=Kontrakter!$C$4,Kontrakter!$D$4,L674=Kontrakter!$C$5,Kontrakter!$D$5,L674=Kontrakter!$C$6,Kontrakter!$D$6,L674=Kontrakter!$C$7,Kontrakter!$D$7,L674=Kontrakter!$C$8,Kontrakter!$D$8,L674=Kontrakter!$C$9,Kontrakter!$D$9,L674=Kontrakter!$C$10,Kontrakter!$D$10,L674=Kontrakter!$C$11,Kontrakter!$D$11)</f>
        <v>95823000</v>
      </c>
      <c r="N674" s="47" t="str" cm="1">
        <f t="array" ref="N674">_xlfn.IFS(L674=Kontrakter!$C$3,Kontrakter!$E$3,L674=Kontrakter!$C$2,Kontrakter!$E$2,L674=Kontrakter!$C$4,Kontrakter!$E$4,L674=Kontrakter!$C$5,Kontrakter!$E$5,L674=Kontrakter!$C$6,Kontrakter!$E$6,L674=Kontrakter!$C$7,Kontrakter!$E$7,L674=Kontrakter!$C$8,Kontrakter!$E$8,L674=Kontrakter!$C$9,Kontrakter!$E$9,L674=Kontrakter!$C$10,Kontrakter!$E$10,L674=Kontrakter!$C$11,Kontrakter!$E$11)</f>
        <v>tilsyn@elvia.no</v>
      </c>
    </row>
    <row r="675" spans="1:14" s="42" customFormat="1" x14ac:dyDescent="0.3">
      <c r="A675" s="43">
        <v>1359</v>
      </c>
      <c r="B675" s="42" t="s">
        <v>675</v>
      </c>
      <c r="C675" s="42" t="s">
        <v>727</v>
      </c>
      <c r="D675" s="42" t="s">
        <v>16</v>
      </c>
      <c r="F675" s="42">
        <v>3024</v>
      </c>
      <c r="G675" s="42" t="s">
        <v>1602</v>
      </c>
      <c r="H675" s="45" t="s">
        <v>1371</v>
      </c>
      <c r="I675" s="46">
        <v>7</v>
      </c>
      <c r="J675" s="46" t="s">
        <v>657</v>
      </c>
      <c r="K675" s="46"/>
      <c r="L675" s="45" t="str" cm="1">
        <f t="array" ref="L675">_xlfn.IFS(H675=Kontrakter!$B$3,Kontrakter!$C$3,H675=Kontrakter!$B$2,Kontrakter!$C$2,H675=Kontrakter!$B$4,Kontrakter!$C$4,H675=Kontrakter!$B$5,Kontrakter!$C$5,H675=Kontrakter!$B$6,Kontrakter!$C$6,H675=Kontrakter!$B$7,Kontrakter!$C$7,H675=Kontrakter!$B$8,Kontrakter!$C$8,H675=Kontrakter!$B$9,Kontrakter!$C$9,H675=Kontrakter!$B$10,Kontrakter!$C$10,H675=Kontrakter!$B$11,Kontrakter!$C$11)</f>
        <v>Rejlers Elsikkerhet AS</v>
      </c>
      <c r="M675" s="45" cm="1">
        <f t="array" ref="M675">_xlfn.IFS(L675=Kontrakter!$C$3,Kontrakter!$D$3,L675=Kontrakter!$C$2,Kontrakter!$D$2,L675=Kontrakter!$C$4,Kontrakter!$D$4,L675=Kontrakter!$C$5,Kontrakter!$D$5,L675=Kontrakter!$C$6,Kontrakter!$D$6,L675=Kontrakter!$C$7,Kontrakter!$D$7,L675=Kontrakter!$C$8,Kontrakter!$D$8,L675=Kontrakter!$C$9,Kontrakter!$D$9,L675=Kontrakter!$C$10,Kontrakter!$D$10,L675=Kontrakter!$C$11,Kontrakter!$D$11)</f>
        <v>95823000</v>
      </c>
      <c r="N675" s="47" t="str" cm="1">
        <f t="array" ref="N675">_xlfn.IFS(L675=Kontrakter!$C$3,Kontrakter!$E$3,L675=Kontrakter!$C$2,Kontrakter!$E$2,L675=Kontrakter!$C$4,Kontrakter!$E$4,L675=Kontrakter!$C$5,Kontrakter!$E$5,L675=Kontrakter!$C$6,Kontrakter!$E$6,L675=Kontrakter!$C$7,Kontrakter!$E$7,L675=Kontrakter!$C$8,Kontrakter!$E$8,L675=Kontrakter!$C$9,Kontrakter!$E$9,L675=Kontrakter!$C$10,Kontrakter!$E$10,L675=Kontrakter!$C$11,Kontrakter!$E$11)</f>
        <v>tilsyn@elvia.no</v>
      </c>
    </row>
    <row r="676" spans="1:14" s="42" customFormat="1" x14ac:dyDescent="0.3">
      <c r="A676" s="43">
        <v>1360</v>
      </c>
      <c r="B676" s="42" t="s">
        <v>664</v>
      </c>
      <c r="C676" s="42" t="s">
        <v>728</v>
      </c>
      <c r="D676" s="42" t="s">
        <v>16</v>
      </c>
      <c r="F676" s="42">
        <v>3024</v>
      </c>
      <c r="G676" s="42" t="s">
        <v>1602</v>
      </c>
      <c r="H676" s="45" t="s">
        <v>1371</v>
      </c>
      <c r="I676" s="46">
        <v>7</v>
      </c>
      <c r="J676" s="46" t="s">
        <v>657</v>
      </c>
      <c r="K676" s="46"/>
      <c r="L676" s="45" t="str" cm="1">
        <f t="array" ref="L676">_xlfn.IFS(H676=Kontrakter!$B$3,Kontrakter!$C$3,H676=Kontrakter!$B$2,Kontrakter!$C$2,H676=Kontrakter!$B$4,Kontrakter!$C$4,H676=Kontrakter!$B$5,Kontrakter!$C$5,H676=Kontrakter!$B$6,Kontrakter!$C$6,H676=Kontrakter!$B$7,Kontrakter!$C$7,H676=Kontrakter!$B$8,Kontrakter!$C$8,H676=Kontrakter!$B$9,Kontrakter!$C$9,H676=Kontrakter!$B$10,Kontrakter!$C$10,H676=Kontrakter!$B$11,Kontrakter!$C$11)</f>
        <v>Rejlers Elsikkerhet AS</v>
      </c>
      <c r="M676" s="45" cm="1">
        <f t="array" ref="M676">_xlfn.IFS(L676=Kontrakter!$C$3,Kontrakter!$D$3,L676=Kontrakter!$C$2,Kontrakter!$D$2,L676=Kontrakter!$C$4,Kontrakter!$D$4,L676=Kontrakter!$C$5,Kontrakter!$D$5,L676=Kontrakter!$C$6,Kontrakter!$D$6,L676=Kontrakter!$C$7,Kontrakter!$D$7,L676=Kontrakter!$C$8,Kontrakter!$D$8,L676=Kontrakter!$C$9,Kontrakter!$D$9,L676=Kontrakter!$C$10,Kontrakter!$D$10,L676=Kontrakter!$C$11,Kontrakter!$D$11)</f>
        <v>95823000</v>
      </c>
      <c r="N676" s="47" t="str" cm="1">
        <f t="array" ref="N676">_xlfn.IFS(L676=Kontrakter!$C$3,Kontrakter!$E$3,L676=Kontrakter!$C$2,Kontrakter!$E$2,L676=Kontrakter!$C$4,Kontrakter!$E$4,L676=Kontrakter!$C$5,Kontrakter!$E$5,L676=Kontrakter!$C$6,Kontrakter!$E$6,L676=Kontrakter!$C$7,Kontrakter!$E$7,L676=Kontrakter!$C$8,Kontrakter!$E$8,L676=Kontrakter!$C$9,Kontrakter!$E$9,L676=Kontrakter!$C$10,Kontrakter!$E$10,L676=Kontrakter!$C$11,Kontrakter!$E$11)</f>
        <v>tilsyn@elvia.no</v>
      </c>
    </row>
    <row r="677" spans="1:14" s="42" customFormat="1" x14ac:dyDescent="0.3">
      <c r="A677" s="43">
        <v>1361</v>
      </c>
      <c r="B677" s="42" t="s">
        <v>697</v>
      </c>
      <c r="C677" s="42" t="s">
        <v>729</v>
      </c>
      <c r="D677" s="42" t="s">
        <v>16</v>
      </c>
      <c r="F677" s="42">
        <v>3024</v>
      </c>
      <c r="G677" s="42" t="s">
        <v>1602</v>
      </c>
      <c r="H677" s="45" t="s">
        <v>1371</v>
      </c>
      <c r="I677" s="46">
        <v>7</v>
      </c>
      <c r="J677" s="46" t="s">
        <v>657</v>
      </c>
      <c r="K677" s="46"/>
      <c r="L677" s="45" t="str" cm="1">
        <f t="array" ref="L677">_xlfn.IFS(H677=Kontrakter!$B$3,Kontrakter!$C$3,H677=Kontrakter!$B$2,Kontrakter!$C$2,H677=Kontrakter!$B$4,Kontrakter!$C$4,H677=Kontrakter!$B$5,Kontrakter!$C$5,H677=Kontrakter!$B$6,Kontrakter!$C$6,H677=Kontrakter!$B$7,Kontrakter!$C$7,H677=Kontrakter!$B$8,Kontrakter!$C$8,H677=Kontrakter!$B$9,Kontrakter!$C$9,H677=Kontrakter!$B$10,Kontrakter!$C$10,H677=Kontrakter!$B$11,Kontrakter!$C$11)</f>
        <v>Rejlers Elsikkerhet AS</v>
      </c>
      <c r="M677" s="45" cm="1">
        <f t="array" ref="M677">_xlfn.IFS(L677=Kontrakter!$C$3,Kontrakter!$D$3,L677=Kontrakter!$C$2,Kontrakter!$D$2,L677=Kontrakter!$C$4,Kontrakter!$D$4,L677=Kontrakter!$C$5,Kontrakter!$D$5,L677=Kontrakter!$C$6,Kontrakter!$D$6,L677=Kontrakter!$C$7,Kontrakter!$D$7,L677=Kontrakter!$C$8,Kontrakter!$D$8,L677=Kontrakter!$C$9,Kontrakter!$D$9,L677=Kontrakter!$C$10,Kontrakter!$D$10,L677=Kontrakter!$C$11,Kontrakter!$D$11)</f>
        <v>95823000</v>
      </c>
      <c r="N677" s="47" t="str" cm="1">
        <f t="array" ref="N677">_xlfn.IFS(L677=Kontrakter!$C$3,Kontrakter!$E$3,L677=Kontrakter!$C$2,Kontrakter!$E$2,L677=Kontrakter!$C$4,Kontrakter!$E$4,L677=Kontrakter!$C$5,Kontrakter!$E$5,L677=Kontrakter!$C$6,Kontrakter!$E$6,L677=Kontrakter!$C$7,Kontrakter!$E$7,L677=Kontrakter!$C$8,Kontrakter!$E$8,L677=Kontrakter!$C$9,Kontrakter!$E$9,L677=Kontrakter!$C$10,Kontrakter!$E$10,L677=Kontrakter!$C$11,Kontrakter!$E$11)</f>
        <v>tilsyn@elvia.no</v>
      </c>
    </row>
    <row r="678" spans="1:14" s="42" customFormat="1" x14ac:dyDescent="0.3">
      <c r="A678" s="43">
        <v>1362</v>
      </c>
      <c r="B678" s="42" t="s">
        <v>730</v>
      </c>
      <c r="C678" s="42" t="s">
        <v>731</v>
      </c>
      <c r="D678" s="42" t="s">
        <v>16</v>
      </c>
      <c r="F678" s="42">
        <v>3024</v>
      </c>
      <c r="G678" s="42" t="s">
        <v>1602</v>
      </c>
      <c r="H678" s="45" t="s">
        <v>1371</v>
      </c>
      <c r="I678" s="46">
        <v>7</v>
      </c>
      <c r="J678" s="46" t="s">
        <v>657</v>
      </c>
      <c r="K678" s="46"/>
      <c r="L678" s="45" t="str" cm="1">
        <f t="array" ref="L678">_xlfn.IFS(H678=Kontrakter!$B$3,Kontrakter!$C$3,H678=Kontrakter!$B$2,Kontrakter!$C$2,H678=Kontrakter!$B$4,Kontrakter!$C$4,H678=Kontrakter!$B$5,Kontrakter!$C$5,H678=Kontrakter!$B$6,Kontrakter!$C$6,H678=Kontrakter!$B$7,Kontrakter!$C$7,H678=Kontrakter!$B$8,Kontrakter!$C$8,H678=Kontrakter!$B$9,Kontrakter!$C$9,H678=Kontrakter!$B$10,Kontrakter!$C$10,H678=Kontrakter!$B$11,Kontrakter!$C$11)</f>
        <v>Rejlers Elsikkerhet AS</v>
      </c>
      <c r="M678" s="45" cm="1">
        <f t="array" ref="M678">_xlfn.IFS(L678=Kontrakter!$C$3,Kontrakter!$D$3,L678=Kontrakter!$C$2,Kontrakter!$D$2,L678=Kontrakter!$C$4,Kontrakter!$D$4,L678=Kontrakter!$C$5,Kontrakter!$D$5,L678=Kontrakter!$C$6,Kontrakter!$D$6,L678=Kontrakter!$C$7,Kontrakter!$D$7,L678=Kontrakter!$C$8,Kontrakter!$D$8,L678=Kontrakter!$C$9,Kontrakter!$D$9,L678=Kontrakter!$C$10,Kontrakter!$D$10,L678=Kontrakter!$C$11,Kontrakter!$D$11)</f>
        <v>95823000</v>
      </c>
      <c r="N678" s="47" t="str" cm="1">
        <f t="array" ref="N678">_xlfn.IFS(L678=Kontrakter!$C$3,Kontrakter!$E$3,L678=Kontrakter!$C$2,Kontrakter!$E$2,L678=Kontrakter!$C$4,Kontrakter!$E$4,L678=Kontrakter!$C$5,Kontrakter!$E$5,L678=Kontrakter!$C$6,Kontrakter!$E$6,L678=Kontrakter!$C$7,Kontrakter!$E$7,L678=Kontrakter!$C$8,Kontrakter!$E$8,L678=Kontrakter!$C$9,Kontrakter!$E$9,L678=Kontrakter!$C$10,Kontrakter!$E$10,L678=Kontrakter!$C$11,Kontrakter!$E$11)</f>
        <v>tilsyn@elvia.no</v>
      </c>
    </row>
    <row r="679" spans="1:14" s="42" customFormat="1" x14ac:dyDescent="0.3">
      <c r="A679" s="43">
        <v>1363</v>
      </c>
      <c r="B679" s="42" t="s">
        <v>684</v>
      </c>
      <c r="C679" s="42" t="s">
        <v>732</v>
      </c>
      <c r="D679" s="42" t="s">
        <v>16</v>
      </c>
      <c r="F679" s="42">
        <v>3024</v>
      </c>
      <c r="G679" s="42" t="s">
        <v>1602</v>
      </c>
      <c r="H679" s="45" t="s">
        <v>1371</v>
      </c>
      <c r="I679" s="46">
        <v>7</v>
      </c>
      <c r="J679" s="46" t="s">
        <v>657</v>
      </c>
      <c r="K679" s="46"/>
      <c r="L679" s="45" t="str" cm="1">
        <f t="array" ref="L679">_xlfn.IFS(H679=Kontrakter!$B$3,Kontrakter!$C$3,H679=Kontrakter!$B$2,Kontrakter!$C$2,H679=Kontrakter!$B$4,Kontrakter!$C$4,H679=Kontrakter!$B$5,Kontrakter!$C$5,H679=Kontrakter!$B$6,Kontrakter!$C$6,H679=Kontrakter!$B$7,Kontrakter!$C$7,H679=Kontrakter!$B$8,Kontrakter!$C$8,H679=Kontrakter!$B$9,Kontrakter!$C$9,H679=Kontrakter!$B$10,Kontrakter!$C$10,H679=Kontrakter!$B$11,Kontrakter!$C$11)</f>
        <v>Rejlers Elsikkerhet AS</v>
      </c>
      <c r="M679" s="45" cm="1">
        <f t="array" ref="M679">_xlfn.IFS(L679=Kontrakter!$C$3,Kontrakter!$D$3,L679=Kontrakter!$C$2,Kontrakter!$D$2,L679=Kontrakter!$C$4,Kontrakter!$D$4,L679=Kontrakter!$C$5,Kontrakter!$D$5,L679=Kontrakter!$C$6,Kontrakter!$D$6,L679=Kontrakter!$C$7,Kontrakter!$D$7,L679=Kontrakter!$C$8,Kontrakter!$D$8,L679=Kontrakter!$C$9,Kontrakter!$D$9,L679=Kontrakter!$C$10,Kontrakter!$D$10,L679=Kontrakter!$C$11,Kontrakter!$D$11)</f>
        <v>95823000</v>
      </c>
      <c r="N679" s="47" t="str" cm="1">
        <f t="array" ref="N679">_xlfn.IFS(L679=Kontrakter!$C$3,Kontrakter!$E$3,L679=Kontrakter!$C$2,Kontrakter!$E$2,L679=Kontrakter!$C$4,Kontrakter!$E$4,L679=Kontrakter!$C$5,Kontrakter!$E$5,L679=Kontrakter!$C$6,Kontrakter!$E$6,L679=Kontrakter!$C$7,Kontrakter!$E$7,L679=Kontrakter!$C$8,Kontrakter!$E$8,L679=Kontrakter!$C$9,Kontrakter!$E$9,L679=Kontrakter!$C$10,Kontrakter!$E$10,L679=Kontrakter!$C$11,Kontrakter!$E$11)</f>
        <v>tilsyn@elvia.no</v>
      </c>
    </row>
    <row r="680" spans="1:14" s="42" customFormat="1" x14ac:dyDescent="0.3">
      <c r="A680" s="43">
        <v>1364</v>
      </c>
      <c r="B680" s="42" t="s">
        <v>664</v>
      </c>
      <c r="C680" s="42" t="s">
        <v>733</v>
      </c>
      <c r="D680" s="42" t="s">
        <v>16</v>
      </c>
      <c r="F680" s="42">
        <v>3024</v>
      </c>
      <c r="G680" s="42" t="s">
        <v>1602</v>
      </c>
      <c r="H680" s="45" t="s">
        <v>1371</v>
      </c>
      <c r="I680" s="46">
        <v>7</v>
      </c>
      <c r="J680" s="46" t="s">
        <v>657</v>
      </c>
      <c r="K680" s="46"/>
      <c r="L680" s="45" t="str" cm="1">
        <f t="array" ref="L680">_xlfn.IFS(H680=Kontrakter!$B$3,Kontrakter!$C$3,H680=Kontrakter!$B$2,Kontrakter!$C$2,H680=Kontrakter!$B$4,Kontrakter!$C$4,H680=Kontrakter!$B$5,Kontrakter!$C$5,H680=Kontrakter!$B$6,Kontrakter!$C$6,H680=Kontrakter!$B$7,Kontrakter!$C$7,H680=Kontrakter!$B$8,Kontrakter!$C$8,H680=Kontrakter!$B$9,Kontrakter!$C$9,H680=Kontrakter!$B$10,Kontrakter!$C$10,H680=Kontrakter!$B$11,Kontrakter!$C$11)</f>
        <v>Rejlers Elsikkerhet AS</v>
      </c>
      <c r="M680" s="45" cm="1">
        <f t="array" ref="M680">_xlfn.IFS(L680=Kontrakter!$C$3,Kontrakter!$D$3,L680=Kontrakter!$C$2,Kontrakter!$D$2,L680=Kontrakter!$C$4,Kontrakter!$D$4,L680=Kontrakter!$C$5,Kontrakter!$D$5,L680=Kontrakter!$C$6,Kontrakter!$D$6,L680=Kontrakter!$C$7,Kontrakter!$D$7,L680=Kontrakter!$C$8,Kontrakter!$D$8,L680=Kontrakter!$C$9,Kontrakter!$D$9,L680=Kontrakter!$C$10,Kontrakter!$D$10,L680=Kontrakter!$C$11,Kontrakter!$D$11)</f>
        <v>95823000</v>
      </c>
      <c r="N680" s="47" t="str" cm="1">
        <f t="array" ref="N680">_xlfn.IFS(L680=Kontrakter!$C$3,Kontrakter!$E$3,L680=Kontrakter!$C$2,Kontrakter!$E$2,L680=Kontrakter!$C$4,Kontrakter!$E$4,L680=Kontrakter!$C$5,Kontrakter!$E$5,L680=Kontrakter!$C$6,Kontrakter!$E$6,L680=Kontrakter!$C$7,Kontrakter!$E$7,L680=Kontrakter!$C$8,Kontrakter!$E$8,L680=Kontrakter!$C$9,Kontrakter!$E$9,L680=Kontrakter!$C$10,Kontrakter!$E$10,L680=Kontrakter!$C$11,Kontrakter!$E$11)</f>
        <v>tilsyn@elvia.no</v>
      </c>
    </row>
    <row r="681" spans="1:14" s="42" customFormat="1" x14ac:dyDescent="0.3">
      <c r="A681" s="43">
        <v>1365</v>
      </c>
      <c r="B681" s="42" t="s">
        <v>734</v>
      </c>
      <c r="C681" s="42" t="s">
        <v>735</v>
      </c>
      <c r="D681" s="42" t="s">
        <v>16</v>
      </c>
      <c r="F681" s="42">
        <v>3024</v>
      </c>
      <c r="G681" s="42" t="s">
        <v>1602</v>
      </c>
      <c r="H681" s="45" t="s">
        <v>1371</v>
      </c>
      <c r="I681" s="46">
        <v>7</v>
      </c>
      <c r="J681" s="46" t="s">
        <v>657</v>
      </c>
      <c r="K681" s="46"/>
      <c r="L681" s="45" t="str" cm="1">
        <f t="array" ref="L681">_xlfn.IFS(H681=Kontrakter!$B$3,Kontrakter!$C$3,H681=Kontrakter!$B$2,Kontrakter!$C$2,H681=Kontrakter!$B$4,Kontrakter!$C$4,H681=Kontrakter!$B$5,Kontrakter!$C$5,H681=Kontrakter!$B$6,Kontrakter!$C$6,H681=Kontrakter!$B$7,Kontrakter!$C$7,H681=Kontrakter!$B$8,Kontrakter!$C$8,H681=Kontrakter!$B$9,Kontrakter!$C$9,H681=Kontrakter!$B$10,Kontrakter!$C$10,H681=Kontrakter!$B$11,Kontrakter!$C$11)</f>
        <v>Rejlers Elsikkerhet AS</v>
      </c>
      <c r="M681" s="45" cm="1">
        <f t="array" ref="M681">_xlfn.IFS(L681=Kontrakter!$C$3,Kontrakter!$D$3,L681=Kontrakter!$C$2,Kontrakter!$D$2,L681=Kontrakter!$C$4,Kontrakter!$D$4,L681=Kontrakter!$C$5,Kontrakter!$D$5,L681=Kontrakter!$C$6,Kontrakter!$D$6,L681=Kontrakter!$C$7,Kontrakter!$D$7,L681=Kontrakter!$C$8,Kontrakter!$D$8,L681=Kontrakter!$C$9,Kontrakter!$D$9,L681=Kontrakter!$C$10,Kontrakter!$D$10,L681=Kontrakter!$C$11,Kontrakter!$D$11)</f>
        <v>95823000</v>
      </c>
      <c r="N681" s="47" t="str" cm="1">
        <f t="array" ref="N681">_xlfn.IFS(L681=Kontrakter!$C$3,Kontrakter!$E$3,L681=Kontrakter!$C$2,Kontrakter!$E$2,L681=Kontrakter!$C$4,Kontrakter!$E$4,L681=Kontrakter!$C$5,Kontrakter!$E$5,L681=Kontrakter!$C$6,Kontrakter!$E$6,L681=Kontrakter!$C$7,Kontrakter!$E$7,L681=Kontrakter!$C$8,Kontrakter!$E$8,L681=Kontrakter!$C$9,Kontrakter!$E$9,L681=Kontrakter!$C$10,Kontrakter!$E$10,L681=Kontrakter!$C$11,Kontrakter!$E$11)</f>
        <v>tilsyn@elvia.no</v>
      </c>
    </row>
    <row r="682" spans="1:14" s="42" customFormat="1" x14ac:dyDescent="0.3">
      <c r="A682" s="43">
        <v>1366</v>
      </c>
      <c r="B682" s="42" t="s">
        <v>687</v>
      </c>
      <c r="C682" s="42" t="s">
        <v>736</v>
      </c>
      <c r="D682" s="42" t="s">
        <v>16</v>
      </c>
      <c r="F682" s="42">
        <v>3024</v>
      </c>
      <c r="G682" s="42" t="s">
        <v>1602</v>
      </c>
      <c r="H682" s="45" t="s">
        <v>1371</v>
      </c>
      <c r="I682" s="46">
        <v>7</v>
      </c>
      <c r="J682" s="46" t="s">
        <v>657</v>
      </c>
      <c r="K682" s="46"/>
      <c r="L682" s="45" t="str" cm="1">
        <f t="array" ref="L682">_xlfn.IFS(H682=Kontrakter!$B$3,Kontrakter!$C$3,H682=Kontrakter!$B$2,Kontrakter!$C$2,H682=Kontrakter!$B$4,Kontrakter!$C$4,H682=Kontrakter!$B$5,Kontrakter!$C$5,H682=Kontrakter!$B$6,Kontrakter!$C$6,H682=Kontrakter!$B$7,Kontrakter!$C$7,H682=Kontrakter!$B$8,Kontrakter!$C$8,H682=Kontrakter!$B$9,Kontrakter!$C$9,H682=Kontrakter!$B$10,Kontrakter!$C$10,H682=Kontrakter!$B$11,Kontrakter!$C$11)</f>
        <v>Rejlers Elsikkerhet AS</v>
      </c>
      <c r="M682" s="45" cm="1">
        <f t="array" ref="M682">_xlfn.IFS(L682=Kontrakter!$C$3,Kontrakter!$D$3,L682=Kontrakter!$C$2,Kontrakter!$D$2,L682=Kontrakter!$C$4,Kontrakter!$D$4,L682=Kontrakter!$C$5,Kontrakter!$D$5,L682=Kontrakter!$C$6,Kontrakter!$D$6,L682=Kontrakter!$C$7,Kontrakter!$D$7,L682=Kontrakter!$C$8,Kontrakter!$D$8,L682=Kontrakter!$C$9,Kontrakter!$D$9,L682=Kontrakter!$C$10,Kontrakter!$D$10,L682=Kontrakter!$C$11,Kontrakter!$D$11)</f>
        <v>95823000</v>
      </c>
      <c r="N682" s="47" t="str" cm="1">
        <f t="array" ref="N682">_xlfn.IFS(L682=Kontrakter!$C$3,Kontrakter!$E$3,L682=Kontrakter!$C$2,Kontrakter!$E$2,L682=Kontrakter!$C$4,Kontrakter!$E$4,L682=Kontrakter!$C$5,Kontrakter!$E$5,L682=Kontrakter!$C$6,Kontrakter!$E$6,L682=Kontrakter!$C$7,Kontrakter!$E$7,L682=Kontrakter!$C$8,Kontrakter!$E$8,L682=Kontrakter!$C$9,Kontrakter!$E$9,L682=Kontrakter!$C$10,Kontrakter!$E$10,L682=Kontrakter!$C$11,Kontrakter!$E$11)</f>
        <v>tilsyn@elvia.no</v>
      </c>
    </row>
    <row r="683" spans="1:14" s="42" customFormat="1" x14ac:dyDescent="0.3">
      <c r="A683" s="43">
        <v>1367</v>
      </c>
      <c r="B683" s="42" t="s">
        <v>703</v>
      </c>
      <c r="C683" s="42" t="s">
        <v>737</v>
      </c>
      <c r="D683" s="42" t="s">
        <v>16</v>
      </c>
      <c r="F683" s="42">
        <v>3024</v>
      </c>
      <c r="G683" s="42" t="s">
        <v>1602</v>
      </c>
      <c r="H683" s="45" t="s">
        <v>1371</v>
      </c>
      <c r="I683" s="46">
        <v>7</v>
      </c>
      <c r="J683" s="46" t="s">
        <v>657</v>
      </c>
      <c r="K683" s="46"/>
      <c r="L683" s="45" t="str" cm="1">
        <f t="array" ref="L683">_xlfn.IFS(H683=Kontrakter!$B$3,Kontrakter!$C$3,H683=Kontrakter!$B$2,Kontrakter!$C$2,H683=Kontrakter!$B$4,Kontrakter!$C$4,H683=Kontrakter!$B$5,Kontrakter!$C$5,H683=Kontrakter!$B$6,Kontrakter!$C$6,H683=Kontrakter!$B$7,Kontrakter!$C$7,H683=Kontrakter!$B$8,Kontrakter!$C$8,H683=Kontrakter!$B$9,Kontrakter!$C$9,H683=Kontrakter!$B$10,Kontrakter!$C$10,H683=Kontrakter!$B$11,Kontrakter!$C$11)</f>
        <v>Rejlers Elsikkerhet AS</v>
      </c>
      <c r="M683" s="45" cm="1">
        <f t="array" ref="M683">_xlfn.IFS(L683=Kontrakter!$C$3,Kontrakter!$D$3,L683=Kontrakter!$C$2,Kontrakter!$D$2,L683=Kontrakter!$C$4,Kontrakter!$D$4,L683=Kontrakter!$C$5,Kontrakter!$D$5,L683=Kontrakter!$C$6,Kontrakter!$D$6,L683=Kontrakter!$C$7,Kontrakter!$D$7,L683=Kontrakter!$C$8,Kontrakter!$D$8,L683=Kontrakter!$C$9,Kontrakter!$D$9,L683=Kontrakter!$C$10,Kontrakter!$D$10,L683=Kontrakter!$C$11,Kontrakter!$D$11)</f>
        <v>95823000</v>
      </c>
      <c r="N683" s="47" t="str" cm="1">
        <f t="array" ref="N683">_xlfn.IFS(L683=Kontrakter!$C$3,Kontrakter!$E$3,L683=Kontrakter!$C$2,Kontrakter!$E$2,L683=Kontrakter!$C$4,Kontrakter!$E$4,L683=Kontrakter!$C$5,Kontrakter!$E$5,L683=Kontrakter!$C$6,Kontrakter!$E$6,L683=Kontrakter!$C$7,Kontrakter!$E$7,L683=Kontrakter!$C$8,Kontrakter!$E$8,L683=Kontrakter!$C$9,Kontrakter!$E$9,L683=Kontrakter!$C$10,Kontrakter!$E$10,L683=Kontrakter!$C$11,Kontrakter!$E$11)</f>
        <v>tilsyn@elvia.no</v>
      </c>
    </row>
    <row r="684" spans="1:14" s="42" customFormat="1" x14ac:dyDescent="0.3">
      <c r="A684" s="43">
        <v>1368</v>
      </c>
      <c r="B684" s="42" t="s">
        <v>682</v>
      </c>
      <c r="C684" s="42" t="s">
        <v>738</v>
      </c>
      <c r="D684" s="42" t="s">
        <v>16</v>
      </c>
      <c r="F684" s="42">
        <v>3024</v>
      </c>
      <c r="G684" s="42" t="s">
        <v>1602</v>
      </c>
      <c r="H684" s="45" t="s">
        <v>1371</v>
      </c>
      <c r="I684" s="46">
        <v>7</v>
      </c>
      <c r="J684" s="46" t="s">
        <v>657</v>
      </c>
      <c r="K684" s="46"/>
      <c r="L684" s="45" t="str" cm="1">
        <f t="array" ref="L684">_xlfn.IFS(H684=Kontrakter!$B$3,Kontrakter!$C$3,H684=Kontrakter!$B$2,Kontrakter!$C$2,H684=Kontrakter!$B$4,Kontrakter!$C$4,H684=Kontrakter!$B$5,Kontrakter!$C$5,H684=Kontrakter!$B$6,Kontrakter!$C$6,H684=Kontrakter!$B$7,Kontrakter!$C$7,H684=Kontrakter!$B$8,Kontrakter!$C$8,H684=Kontrakter!$B$9,Kontrakter!$C$9,H684=Kontrakter!$B$10,Kontrakter!$C$10,H684=Kontrakter!$B$11,Kontrakter!$C$11)</f>
        <v>Rejlers Elsikkerhet AS</v>
      </c>
      <c r="M684" s="45" cm="1">
        <f t="array" ref="M684">_xlfn.IFS(L684=Kontrakter!$C$3,Kontrakter!$D$3,L684=Kontrakter!$C$2,Kontrakter!$D$2,L684=Kontrakter!$C$4,Kontrakter!$D$4,L684=Kontrakter!$C$5,Kontrakter!$D$5,L684=Kontrakter!$C$6,Kontrakter!$D$6,L684=Kontrakter!$C$7,Kontrakter!$D$7,L684=Kontrakter!$C$8,Kontrakter!$D$8,L684=Kontrakter!$C$9,Kontrakter!$D$9,L684=Kontrakter!$C$10,Kontrakter!$D$10,L684=Kontrakter!$C$11,Kontrakter!$D$11)</f>
        <v>95823000</v>
      </c>
      <c r="N684" s="47" t="str" cm="1">
        <f t="array" ref="N684">_xlfn.IFS(L684=Kontrakter!$C$3,Kontrakter!$E$3,L684=Kontrakter!$C$2,Kontrakter!$E$2,L684=Kontrakter!$C$4,Kontrakter!$E$4,L684=Kontrakter!$C$5,Kontrakter!$E$5,L684=Kontrakter!$C$6,Kontrakter!$E$6,L684=Kontrakter!$C$7,Kontrakter!$E$7,L684=Kontrakter!$C$8,Kontrakter!$E$8,L684=Kontrakter!$C$9,Kontrakter!$E$9,L684=Kontrakter!$C$10,Kontrakter!$E$10,L684=Kontrakter!$C$11,Kontrakter!$E$11)</f>
        <v>tilsyn@elvia.no</v>
      </c>
    </row>
    <row r="685" spans="1:14" s="42" customFormat="1" x14ac:dyDescent="0.3">
      <c r="A685" s="43">
        <v>1369</v>
      </c>
      <c r="B685" s="42" t="s">
        <v>682</v>
      </c>
      <c r="C685" s="42" t="s">
        <v>739</v>
      </c>
      <c r="D685" s="42" t="s">
        <v>16</v>
      </c>
      <c r="F685" s="42">
        <v>3024</v>
      </c>
      <c r="G685" s="42" t="s">
        <v>1602</v>
      </c>
      <c r="H685" s="45" t="s">
        <v>1371</v>
      </c>
      <c r="I685" s="46">
        <v>7</v>
      </c>
      <c r="J685" s="46" t="s">
        <v>657</v>
      </c>
      <c r="K685" s="46"/>
      <c r="L685" s="45" t="str" cm="1">
        <f t="array" ref="L685">_xlfn.IFS(H685=Kontrakter!$B$3,Kontrakter!$C$3,H685=Kontrakter!$B$2,Kontrakter!$C$2,H685=Kontrakter!$B$4,Kontrakter!$C$4,H685=Kontrakter!$B$5,Kontrakter!$C$5,H685=Kontrakter!$B$6,Kontrakter!$C$6,H685=Kontrakter!$B$7,Kontrakter!$C$7,H685=Kontrakter!$B$8,Kontrakter!$C$8,H685=Kontrakter!$B$9,Kontrakter!$C$9,H685=Kontrakter!$B$10,Kontrakter!$C$10,H685=Kontrakter!$B$11,Kontrakter!$C$11)</f>
        <v>Rejlers Elsikkerhet AS</v>
      </c>
      <c r="M685" s="45" cm="1">
        <f t="array" ref="M685">_xlfn.IFS(L685=Kontrakter!$C$3,Kontrakter!$D$3,L685=Kontrakter!$C$2,Kontrakter!$D$2,L685=Kontrakter!$C$4,Kontrakter!$D$4,L685=Kontrakter!$C$5,Kontrakter!$D$5,L685=Kontrakter!$C$6,Kontrakter!$D$6,L685=Kontrakter!$C$7,Kontrakter!$D$7,L685=Kontrakter!$C$8,Kontrakter!$D$8,L685=Kontrakter!$C$9,Kontrakter!$D$9,L685=Kontrakter!$C$10,Kontrakter!$D$10,L685=Kontrakter!$C$11,Kontrakter!$D$11)</f>
        <v>95823000</v>
      </c>
      <c r="N685" s="47" t="str" cm="1">
        <f t="array" ref="N685">_xlfn.IFS(L685=Kontrakter!$C$3,Kontrakter!$E$3,L685=Kontrakter!$C$2,Kontrakter!$E$2,L685=Kontrakter!$C$4,Kontrakter!$E$4,L685=Kontrakter!$C$5,Kontrakter!$E$5,L685=Kontrakter!$C$6,Kontrakter!$E$6,L685=Kontrakter!$C$7,Kontrakter!$E$7,L685=Kontrakter!$C$8,Kontrakter!$E$8,L685=Kontrakter!$C$9,Kontrakter!$E$9,L685=Kontrakter!$C$10,Kontrakter!$E$10,L685=Kontrakter!$C$11,Kontrakter!$E$11)</f>
        <v>tilsyn@elvia.no</v>
      </c>
    </row>
    <row r="686" spans="1:14" s="42" customFormat="1" x14ac:dyDescent="0.3">
      <c r="A686" s="43">
        <v>1371</v>
      </c>
      <c r="B686" s="42" t="s">
        <v>740</v>
      </c>
      <c r="C686" s="42" t="s">
        <v>741</v>
      </c>
      <c r="D686" s="42" t="s">
        <v>12</v>
      </c>
      <c r="F686" s="42">
        <v>3025</v>
      </c>
      <c r="G686" s="42" t="s">
        <v>1602</v>
      </c>
      <c r="H686" s="45" t="s">
        <v>1371</v>
      </c>
      <c r="I686" s="46">
        <v>7</v>
      </c>
      <c r="J686" s="46" t="s">
        <v>740</v>
      </c>
      <c r="K686" s="46"/>
      <c r="L686" s="45" t="str" cm="1">
        <f t="array" ref="L686">_xlfn.IFS(H686=Kontrakter!$B$3,Kontrakter!$C$3,H686=Kontrakter!$B$2,Kontrakter!$C$2,H686=Kontrakter!$B$4,Kontrakter!$C$4,H686=Kontrakter!$B$5,Kontrakter!$C$5,H686=Kontrakter!$B$6,Kontrakter!$C$6,H686=Kontrakter!$B$7,Kontrakter!$C$7,H686=Kontrakter!$B$8,Kontrakter!$C$8,H686=Kontrakter!$B$9,Kontrakter!$C$9,H686=Kontrakter!$B$10,Kontrakter!$C$10,H686=Kontrakter!$B$11,Kontrakter!$C$11)</f>
        <v>Rejlers Elsikkerhet AS</v>
      </c>
      <c r="M686" s="45" cm="1">
        <f t="array" ref="M686">_xlfn.IFS(L686=Kontrakter!$C$3,Kontrakter!$D$3,L686=Kontrakter!$C$2,Kontrakter!$D$2,L686=Kontrakter!$C$4,Kontrakter!$D$4,L686=Kontrakter!$C$5,Kontrakter!$D$5,L686=Kontrakter!$C$6,Kontrakter!$D$6,L686=Kontrakter!$C$7,Kontrakter!$D$7,L686=Kontrakter!$C$8,Kontrakter!$D$8,L686=Kontrakter!$C$9,Kontrakter!$D$9,L686=Kontrakter!$C$10,Kontrakter!$D$10,L686=Kontrakter!$C$11,Kontrakter!$D$11)</f>
        <v>95823000</v>
      </c>
      <c r="N686" s="47" t="str" cm="1">
        <f t="array" ref="N686">_xlfn.IFS(L686=Kontrakter!$C$3,Kontrakter!$E$3,L686=Kontrakter!$C$2,Kontrakter!$E$2,L686=Kontrakter!$C$4,Kontrakter!$E$4,L686=Kontrakter!$C$5,Kontrakter!$E$5,L686=Kontrakter!$C$6,Kontrakter!$E$6,L686=Kontrakter!$C$7,Kontrakter!$E$7,L686=Kontrakter!$C$8,Kontrakter!$E$8,L686=Kontrakter!$C$9,Kontrakter!$E$9,L686=Kontrakter!$C$10,Kontrakter!$E$10,L686=Kontrakter!$C$11,Kontrakter!$E$11)</f>
        <v>tilsyn@elvia.no</v>
      </c>
    </row>
    <row r="687" spans="1:14" s="42" customFormat="1" x14ac:dyDescent="0.3">
      <c r="A687" s="43">
        <v>1372</v>
      </c>
      <c r="B687" s="42" t="s">
        <v>740</v>
      </c>
      <c r="C687" s="42" t="s">
        <v>742</v>
      </c>
      <c r="D687" s="42" t="s">
        <v>12</v>
      </c>
      <c r="F687" s="42">
        <v>3025</v>
      </c>
      <c r="G687" s="42" t="s">
        <v>1602</v>
      </c>
      <c r="H687" s="45" t="s">
        <v>1371</v>
      </c>
      <c r="I687" s="46">
        <v>7</v>
      </c>
      <c r="J687" s="46" t="s">
        <v>740</v>
      </c>
      <c r="K687" s="46"/>
      <c r="L687" s="45" t="str" cm="1">
        <f t="array" ref="L687">_xlfn.IFS(H687=Kontrakter!$B$3,Kontrakter!$C$3,H687=Kontrakter!$B$2,Kontrakter!$C$2,H687=Kontrakter!$B$4,Kontrakter!$C$4,H687=Kontrakter!$B$5,Kontrakter!$C$5,H687=Kontrakter!$B$6,Kontrakter!$C$6,H687=Kontrakter!$B$7,Kontrakter!$C$7,H687=Kontrakter!$B$8,Kontrakter!$C$8,H687=Kontrakter!$B$9,Kontrakter!$C$9,H687=Kontrakter!$B$10,Kontrakter!$C$10,H687=Kontrakter!$B$11,Kontrakter!$C$11)</f>
        <v>Rejlers Elsikkerhet AS</v>
      </c>
      <c r="M687" s="45" cm="1">
        <f t="array" ref="M687">_xlfn.IFS(L687=Kontrakter!$C$3,Kontrakter!$D$3,L687=Kontrakter!$C$2,Kontrakter!$D$2,L687=Kontrakter!$C$4,Kontrakter!$D$4,L687=Kontrakter!$C$5,Kontrakter!$D$5,L687=Kontrakter!$C$6,Kontrakter!$D$6,L687=Kontrakter!$C$7,Kontrakter!$D$7,L687=Kontrakter!$C$8,Kontrakter!$D$8,L687=Kontrakter!$C$9,Kontrakter!$D$9,L687=Kontrakter!$C$10,Kontrakter!$D$10,L687=Kontrakter!$C$11,Kontrakter!$D$11)</f>
        <v>95823000</v>
      </c>
      <c r="N687" s="47" t="str" cm="1">
        <f t="array" ref="N687">_xlfn.IFS(L687=Kontrakter!$C$3,Kontrakter!$E$3,L687=Kontrakter!$C$2,Kontrakter!$E$2,L687=Kontrakter!$C$4,Kontrakter!$E$4,L687=Kontrakter!$C$5,Kontrakter!$E$5,L687=Kontrakter!$C$6,Kontrakter!$E$6,L687=Kontrakter!$C$7,Kontrakter!$E$7,L687=Kontrakter!$C$8,Kontrakter!$E$8,L687=Kontrakter!$C$9,Kontrakter!$E$9,L687=Kontrakter!$C$10,Kontrakter!$E$10,L687=Kontrakter!$C$11,Kontrakter!$E$11)</f>
        <v>tilsyn@elvia.no</v>
      </c>
    </row>
    <row r="688" spans="1:14" s="42" customFormat="1" x14ac:dyDescent="0.3">
      <c r="A688" s="43">
        <v>1373</v>
      </c>
      <c r="B688" s="42" t="s">
        <v>740</v>
      </c>
      <c r="C688" s="42" t="s">
        <v>743</v>
      </c>
      <c r="D688" s="42" t="s">
        <v>12</v>
      </c>
      <c r="F688" s="42">
        <v>3025</v>
      </c>
      <c r="G688" s="42" t="s">
        <v>1602</v>
      </c>
      <c r="H688" s="45" t="s">
        <v>1371</v>
      </c>
      <c r="I688" s="46">
        <v>7</v>
      </c>
      <c r="J688" s="46" t="s">
        <v>740</v>
      </c>
      <c r="K688" s="46"/>
      <c r="L688" s="45" t="str" cm="1">
        <f t="array" ref="L688">_xlfn.IFS(H688=Kontrakter!$B$3,Kontrakter!$C$3,H688=Kontrakter!$B$2,Kontrakter!$C$2,H688=Kontrakter!$B$4,Kontrakter!$C$4,H688=Kontrakter!$B$5,Kontrakter!$C$5,H688=Kontrakter!$B$6,Kontrakter!$C$6,H688=Kontrakter!$B$7,Kontrakter!$C$7,H688=Kontrakter!$B$8,Kontrakter!$C$8,H688=Kontrakter!$B$9,Kontrakter!$C$9,H688=Kontrakter!$B$10,Kontrakter!$C$10,H688=Kontrakter!$B$11,Kontrakter!$C$11)</f>
        <v>Rejlers Elsikkerhet AS</v>
      </c>
      <c r="M688" s="45" cm="1">
        <f t="array" ref="M688">_xlfn.IFS(L688=Kontrakter!$C$3,Kontrakter!$D$3,L688=Kontrakter!$C$2,Kontrakter!$D$2,L688=Kontrakter!$C$4,Kontrakter!$D$4,L688=Kontrakter!$C$5,Kontrakter!$D$5,L688=Kontrakter!$C$6,Kontrakter!$D$6,L688=Kontrakter!$C$7,Kontrakter!$D$7,L688=Kontrakter!$C$8,Kontrakter!$D$8,L688=Kontrakter!$C$9,Kontrakter!$D$9,L688=Kontrakter!$C$10,Kontrakter!$D$10,L688=Kontrakter!$C$11,Kontrakter!$D$11)</f>
        <v>95823000</v>
      </c>
      <c r="N688" s="47" t="str" cm="1">
        <f t="array" ref="N688">_xlfn.IFS(L688=Kontrakter!$C$3,Kontrakter!$E$3,L688=Kontrakter!$C$2,Kontrakter!$E$2,L688=Kontrakter!$C$4,Kontrakter!$E$4,L688=Kontrakter!$C$5,Kontrakter!$E$5,L688=Kontrakter!$C$6,Kontrakter!$E$6,L688=Kontrakter!$C$7,Kontrakter!$E$7,L688=Kontrakter!$C$8,Kontrakter!$E$8,L688=Kontrakter!$C$9,Kontrakter!$E$9,L688=Kontrakter!$C$10,Kontrakter!$E$10,L688=Kontrakter!$C$11,Kontrakter!$E$11)</f>
        <v>tilsyn@elvia.no</v>
      </c>
    </row>
    <row r="689" spans="1:14" s="42" customFormat="1" x14ac:dyDescent="0.3">
      <c r="A689" s="43">
        <v>1375</v>
      </c>
      <c r="B689" s="42" t="s">
        <v>744</v>
      </c>
      <c r="C689" s="42" t="s">
        <v>745</v>
      </c>
      <c r="D689" s="42" t="s">
        <v>12</v>
      </c>
      <c r="F689" s="42">
        <v>3025</v>
      </c>
      <c r="G689" s="42" t="s">
        <v>1602</v>
      </c>
      <c r="H689" s="45" t="s">
        <v>1371</v>
      </c>
      <c r="I689" s="46">
        <v>7</v>
      </c>
      <c r="J689" s="46" t="s">
        <v>740</v>
      </c>
      <c r="K689" s="46"/>
      <c r="L689" s="45" t="str" cm="1">
        <f t="array" ref="L689">_xlfn.IFS(H689=Kontrakter!$B$3,Kontrakter!$C$3,H689=Kontrakter!$B$2,Kontrakter!$C$2,H689=Kontrakter!$B$4,Kontrakter!$C$4,H689=Kontrakter!$B$5,Kontrakter!$C$5,H689=Kontrakter!$B$6,Kontrakter!$C$6,H689=Kontrakter!$B$7,Kontrakter!$C$7,H689=Kontrakter!$B$8,Kontrakter!$C$8,H689=Kontrakter!$B$9,Kontrakter!$C$9,H689=Kontrakter!$B$10,Kontrakter!$C$10,H689=Kontrakter!$B$11,Kontrakter!$C$11)</f>
        <v>Rejlers Elsikkerhet AS</v>
      </c>
      <c r="M689" s="45" cm="1">
        <f t="array" ref="M689">_xlfn.IFS(L689=Kontrakter!$C$3,Kontrakter!$D$3,L689=Kontrakter!$C$2,Kontrakter!$D$2,L689=Kontrakter!$C$4,Kontrakter!$D$4,L689=Kontrakter!$C$5,Kontrakter!$D$5,L689=Kontrakter!$C$6,Kontrakter!$D$6,L689=Kontrakter!$C$7,Kontrakter!$D$7,L689=Kontrakter!$C$8,Kontrakter!$D$8,L689=Kontrakter!$C$9,Kontrakter!$D$9,L689=Kontrakter!$C$10,Kontrakter!$D$10,L689=Kontrakter!$C$11,Kontrakter!$D$11)</f>
        <v>95823000</v>
      </c>
      <c r="N689" s="47" t="str" cm="1">
        <f t="array" ref="N689">_xlfn.IFS(L689=Kontrakter!$C$3,Kontrakter!$E$3,L689=Kontrakter!$C$2,Kontrakter!$E$2,L689=Kontrakter!$C$4,Kontrakter!$E$4,L689=Kontrakter!$C$5,Kontrakter!$E$5,L689=Kontrakter!$C$6,Kontrakter!$E$6,L689=Kontrakter!$C$7,Kontrakter!$E$7,L689=Kontrakter!$C$8,Kontrakter!$E$8,L689=Kontrakter!$C$9,Kontrakter!$E$9,L689=Kontrakter!$C$10,Kontrakter!$E$10,L689=Kontrakter!$C$11,Kontrakter!$E$11)</f>
        <v>tilsyn@elvia.no</v>
      </c>
    </row>
    <row r="690" spans="1:14" s="42" customFormat="1" x14ac:dyDescent="0.3">
      <c r="A690" s="43">
        <v>1376</v>
      </c>
      <c r="B690" s="42" t="s">
        <v>744</v>
      </c>
      <c r="C690" s="42" t="s">
        <v>746</v>
      </c>
      <c r="D690" s="42" t="s">
        <v>12</v>
      </c>
      <c r="F690" s="42">
        <v>3025</v>
      </c>
      <c r="G690" s="42" t="s">
        <v>1602</v>
      </c>
      <c r="H690" s="45" t="s">
        <v>1371</v>
      </c>
      <c r="I690" s="46">
        <v>7</v>
      </c>
      <c r="J690" s="46" t="s">
        <v>740</v>
      </c>
      <c r="K690" s="46"/>
      <c r="L690" s="45" t="str" cm="1">
        <f t="array" ref="L690">_xlfn.IFS(H690=Kontrakter!$B$3,Kontrakter!$C$3,H690=Kontrakter!$B$2,Kontrakter!$C$2,H690=Kontrakter!$B$4,Kontrakter!$C$4,H690=Kontrakter!$B$5,Kontrakter!$C$5,H690=Kontrakter!$B$6,Kontrakter!$C$6,H690=Kontrakter!$B$7,Kontrakter!$C$7,H690=Kontrakter!$B$8,Kontrakter!$C$8,H690=Kontrakter!$B$9,Kontrakter!$C$9,H690=Kontrakter!$B$10,Kontrakter!$C$10,H690=Kontrakter!$B$11,Kontrakter!$C$11)</f>
        <v>Rejlers Elsikkerhet AS</v>
      </c>
      <c r="M690" s="45" cm="1">
        <f t="array" ref="M690">_xlfn.IFS(L690=Kontrakter!$C$3,Kontrakter!$D$3,L690=Kontrakter!$C$2,Kontrakter!$D$2,L690=Kontrakter!$C$4,Kontrakter!$D$4,L690=Kontrakter!$C$5,Kontrakter!$D$5,L690=Kontrakter!$C$6,Kontrakter!$D$6,L690=Kontrakter!$C$7,Kontrakter!$D$7,L690=Kontrakter!$C$8,Kontrakter!$D$8,L690=Kontrakter!$C$9,Kontrakter!$D$9,L690=Kontrakter!$C$10,Kontrakter!$D$10,L690=Kontrakter!$C$11,Kontrakter!$D$11)</f>
        <v>95823000</v>
      </c>
      <c r="N690" s="47" t="str" cm="1">
        <f t="array" ref="N690">_xlfn.IFS(L690=Kontrakter!$C$3,Kontrakter!$E$3,L690=Kontrakter!$C$2,Kontrakter!$E$2,L690=Kontrakter!$C$4,Kontrakter!$E$4,L690=Kontrakter!$C$5,Kontrakter!$E$5,L690=Kontrakter!$C$6,Kontrakter!$E$6,L690=Kontrakter!$C$7,Kontrakter!$E$7,L690=Kontrakter!$C$8,Kontrakter!$E$8,L690=Kontrakter!$C$9,Kontrakter!$E$9,L690=Kontrakter!$C$10,Kontrakter!$E$10,L690=Kontrakter!$C$11,Kontrakter!$E$11)</f>
        <v>tilsyn@elvia.no</v>
      </c>
    </row>
    <row r="691" spans="1:14" s="42" customFormat="1" x14ac:dyDescent="0.3">
      <c r="A691" s="43">
        <v>1377</v>
      </c>
      <c r="B691" s="42" t="s">
        <v>744</v>
      </c>
      <c r="C691" s="42" t="s">
        <v>747</v>
      </c>
      <c r="D691" s="42" t="s">
        <v>12</v>
      </c>
      <c r="F691" s="42">
        <v>3025</v>
      </c>
      <c r="G691" s="42" t="s">
        <v>1602</v>
      </c>
      <c r="H691" s="45" t="s">
        <v>1371</v>
      </c>
      <c r="I691" s="46">
        <v>7</v>
      </c>
      <c r="J691" s="46" t="s">
        <v>740</v>
      </c>
      <c r="K691" s="46"/>
      <c r="L691" s="45" t="str" cm="1">
        <f t="array" ref="L691">_xlfn.IFS(H691=Kontrakter!$B$3,Kontrakter!$C$3,H691=Kontrakter!$B$2,Kontrakter!$C$2,H691=Kontrakter!$B$4,Kontrakter!$C$4,H691=Kontrakter!$B$5,Kontrakter!$C$5,H691=Kontrakter!$B$6,Kontrakter!$C$6,H691=Kontrakter!$B$7,Kontrakter!$C$7,H691=Kontrakter!$B$8,Kontrakter!$C$8,H691=Kontrakter!$B$9,Kontrakter!$C$9,H691=Kontrakter!$B$10,Kontrakter!$C$10,H691=Kontrakter!$B$11,Kontrakter!$C$11)</f>
        <v>Rejlers Elsikkerhet AS</v>
      </c>
      <c r="M691" s="45" cm="1">
        <f t="array" ref="M691">_xlfn.IFS(L691=Kontrakter!$C$3,Kontrakter!$D$3,L691=Kontrakter!$C$2,Kontrakter!$D$2,L691=Kontrakter!$C$4,Kontrakter!$D$4,L691=Kontrakter!$C$5,Kontrakter!$D$5,L691=Kontrakter!$C$6,Kontrakter!$D$6,L691=Kontrakter!$C$7,Kontrakter!$D$7,L691=Kontrakter!$C$8,Kontrakter!$D$8,L691=Kontrakter!$C$9,Kontrakter!$D$9,L691=Kontrakter!$C$10,Kontrakter!$D$10,L691=Kontrakter!$C$11,Kontrakter!$D$11)</f>
        <v>95823000</v>
      </c>
      <c r="N691" s="47" t="str" cm="1">
        <f t="array" ref="N691">_xlfn.IFS(L691=Kontrakter!$C$3,Kontrakter!$E$3,L691=Kontrakter!$C$2,Kontrakter!$E$2,L691=Kontrakter!$C$4,Kontrakter!$E$4,L691=Kontrakter!$C$5,Kontrakter!$E$5,L691=Kontrakter!$C$6,Kontrakter!$E$6,L691=Kontrakter!$C$7,Kontrakter!$E$7,L691=Kontrakter!$C$8,Kontrakter!$E$8,L691=Kontrakter!$C$9,Kontrakter!$E$9,L691=Kontrakter!$C$10,Kontrakter!$E$10,L691=Kontrakter!$C$11,Kontrakter!$E$11)</f>
        <v>tilsyn@elvia.no</v>
      </c>
    </row>
    <row r="692" spans="1:14" s="42" customFormat="1" x14ac:dyDescent="0.3">
      <c r="A692" s="43">
        <v>1378</v>
      </c>
      <c r="B692" s="42" t="s">
        <v>748</v>
      </c>
      <c r="C692" s="42" t="s">
        <v>749</v>
      </c>
      <c r="D692" s="42" t="s">
        <v>12</v>
      </c>
      <c r="F692" s="42">
        <v>3025</v>
      </c>
      <c r="G692" s="42" t="s">
        <v>1602</v>
      </c>
      <c r="H692" s="45" t="s">
        <v>1371</v>
      </c>
      <c r="I692" s="46">
        <v>7</v>
      </c>
      <c r="J692" s="46" t="s">
        <v>740</v>
      </c>
      <c r="K692" s="46"/>
      <c r="L692" s="45" t="str" cm="1">
        <f t="array" ref="L692">_xlfn.IFS(H692=Kontrakter!$B$3,Kontrakter!$C$3,H692=Kontrakter!$B$2,Kontrakter!$C$2,H692=Kontrakter!$B$4,Kontrakter!$C$4,H692=Kontrakter!$B$5,Kontrakter!$C$5,H692=Kontrakter!$B$6,Kontrakter!$C$6,H692=Kontrakter!$B$7,Kontrakter!$C$7,H692=Kontrakter!$B$8,Kontrakter!$C$8,H692=Kontrakter!$B$9,Kontrakter!$C$9,H692=Kontrakter!$B$10,Kontrakter!$C$10,H692=Kontrakter!$B$11,Kontrakter!$C$11)</f>
        <v>Rejlers Elsikkerhet AS</v>
      </c>
      <c r="M692" s="45" cm="1">
        <f t="array" ref="M692">_xlfn.IFS(L692=Kontrakter!$C$3,Kontrakter!$D$3,L692=Kontrakter!$C$2,Kontrakter!$D$2,L692=Kontrakter!$C$4,Kontrakter!$D$4,L692=Kontrakter!$C$5,Kontrakter!$D$5,L692=Kontrakter!$C$6,Kontrakter!$D$6,L692=Kontrakter!$C$7,Kontrakter!$D$7,L692=Kontrakter!$C$8,Kontrakter!$D$8,L692=Kontrakter!$C$9,Kontrakter!$D$9,L692=Kontrakter!$C$10,Kontrakter!$D$10,L692=Kontrakter!$C$11,Kontrakter!$D$11)</f>
        <v>95823000</v>
      </c>
      <c r="N692" s="47" t="str" cm="1">
        <f t="array" ref="N692">_xlfn.IFS(L692=Kontrakter!$C$3,Kontrakter!$E$3,L692=Kontrakter!$C$2,Kontrakter!$E$2,L692=Kontrakter!$C$4,Kontrakter!$E$4,L692=Kontrakter!$C$5,Kontrakter!$E$5,L692=Kontrakter!$C$6,Kontrakter!$E$6,L692=Kontrakter!$C$7,Kontrakter!$E$7,L692=Kontrakter!$C$8,Kontrakter!$E$8,L692=Kontrakter!$C$9,Kontrakter!$E$9,L692=Kontrakter!$C$10,Kontrakter!$E$10,L692=Kontrakter!$C$11,Kontrakter!$E$11)</f>
        <v>tilsyn@elvia.no</v>
      </c>
    </row>
    <row r="693" spans="1:14" s="42" customFormat="1" x14ac:dyDescent="0.3">
      <c r="A693" s="43">
        <v>1379</v>
      </c>
      <c r="B693" s="42" t="s">
        <v>748</v>
      </c>
      <c r="C693" s="42" t="s">
        <v>750</v>
      </c>
      <c r="D693" s="42" t="s">
        <v>12</v>
      </c>
      <c r="F693" s="42">
        <v>3025</v>
      </c>
      <c r="G693" s="42" t="s">
        <v>1602</v>
      </c>
      <c r="H693" s="45" t="s">
        <v>1371</v>
      </c>
      <c r="I693" s="46">
        <v>7</v>
      </c>
      <c r="J693" s="46" t="s">
        <v>740</v>
      </c>
      <c r="K693" s="46"/>
      <c r="L693" s="45" t="str" cm="1">
        <f t="array" ref="L693">_xlfn.IFS(H693=Kontrakter!$B$3,Kontrakter!$C$3,H693=Kontrakter!$B$2,Kontrakter!$C$2,H693=Kontrakter!$B$4,Kontrakter!$C$4,H693=Kontrakter!$B$5,Kontrakter!$C$5,H693=Kontrakter!$B$6,Kontrakter!$C$6,H693=Kontrakter!$B$7,Kontrakter!$C$7,H693=Kontrakter!$B$8,Kontrakter!$C$8,H693=Kontrakter!$B$9,Kontrakter!$C$9,H693=Kontrakter!$B$10,Kontrakter!$C$10,H693=Kontrakter!$B$11,Kontrakter!$C$11)</f>
        <v>Rejlers Elsikkerhet AS</v>
      </c>
      <c r="M693" s="45" cm="1">
        <f t="array" ref="M693">_xlfn.IFS(L693=Kontrakter!$C$3,Kontrakter!$D$3,L693=Kontrakter!$C$2,Kontrakter!$D$2,L693=Kontrakter!$C$4,Kontrakter!$D$4,L693=Kontrakter!$C$5,Kontrakter!$D$5,L693=Kontrakter!$C$6,Kontrakter!$D$6,L693=Kontrakter!$C$7,Kontrakter!$D$7,L693=Kontrakter!$C$8,Kontrakter!$D$8,L693=Kontrakter!$C$9,Kontrakter!$D$9,L693=Kontrakter!$C$10,Kontrakter!$D$10,L693=Kontrakter!$C$11,Kontrakter!$D$11)</f>
        <v>95823000</v>
      </c>
      <c r="N693" s="47" t="str" cm="1">
        <f t="array" ref="N693">_xlfn.IFS(L693=Kontrakter!$C$3,Kontrakter!$E$3,L693=Kontrakter!$C$2,Kontrakter!$E$2,L693=Kontrakter!$C$4,Kontrakter!$E$4,L693=Kontrakter!$C$5,Kontrakter!$E$5,L693=Kontrakter!$C$6,Kontrakter!$E$6,L693=Kontrakter!$C$7,Kontrakter!$E$7,L693=Kontrakter!$C$8,Kontrakter!$E$8,L693=Kontrakter!$C$9,Kontrakter!$E$9,L693=Kontrakter!$C$10,Kontrakter!$E$10,L693=Kontrakter!$C$11,Kontrakter!$E$11)</f>
        <v>tilsyn@elvia.no</v>
      </c>
    </row>
    <row r="694" spans="1:14" s="42" customFormat="1" x14ac:dyDescent="0.3">
      <c r="A694" s="43">
        <v>1380</v>
      </c>
      <c r="B694" s="42" t="s">
        <v>751</v>
      </c>
      <c r="C694" s="42" t="s">
        <v>752</v>
      </c>
      <c r="D694" s="42" t="s">
        <v>12</v>
      </c>
      <c r="F694" s="42">
        <v>3025</v>
      </c>
      <c r="G694" s="42" t="s">
        <v>1602</v>
      </c>
      <c r="H694" s="45" t="s">
        <v>1371</v>
      </c>
      <c r="I694" s="46">
        <v>7</v>
      </c>
      <c r="J694" s="46" t="s">
        <v>740</v>
      </c>
      <c r="K694" s="46"/>
      <c r="L694" s="45" t="str" cm="1">
        <f t="array" ref="L694">_xlfn.IFS(H694=Kontrakter!$B$3,Kontrakter!$C$3,H694=Kontrakter!$B$2,Kontrakter!$C$2,H694=Kontrakter!$B$4,Kontrakter!$C$4,H694=Kontrakter!$B$5,Kontrakter!$C$5,H694=Kontrakter!$B$6,Kontrakter!$C$6,H694=Kontrakter!$B$7,Kontrakter!$C$7,H694=Kontrakter!$B$8,Kontrakter!$C$8,H694=Kontrakter!$B$9,Kontrakter!$C$9,H694=Kontrakter!$B$10,Kontrakter!$C$10,H694=Kontrakter!$B$11,Kontrakter!$C$11)</f>
        <v>Rejlers Elsikkerhet AS</v>
      </c>
      <c r="M694" s="45" cm="1">
        <f t="array" ref="M694">_xlfn.IFS(L694=Kontrakter!$C$3,Kontrakter!$D$3,L694=Kontrakter!$C$2,Kontrakter!$D$2,L694=Kontrakter!$C$4,Kontrakter!$D$4,L694=Kontrakter!$C$5,Kontrakter!$D$5,L694=Kontrakter!$C$6,Kontrakter!$D$6,L694=Kontrakter!$C$7,Kontrakter!$D$7,L694=Kontrakter!$C$8,Kontrakter!$D$8,L694=Kontrakter!$C$9,Kontrakter!$D$9,L694=Kontrakter!$C$10,Kontrakter!$D$10,L694=Kontrakter!$C$11,Kontrakter!$D$11)</f>
        <v>95823000</v>
      </c>
      <c r="N694" s="47" t="str" cm="1">
        <f t="array" ref="N694">_xlfn.IFS(L694=Kontrakter!$C$3,Kontrakter!$E$3,L694=Kontrakter!$C$2,Kontrakter!$E$2,L694=Kontrakter!$C$4,Kontrakter!$E$4,L694=Kontrakter!$C$5,Kontrakter!$E$5,L694=Kontrakter!$C$6,Kontrakter!$E$6,L694=Kontrakter!$C$7,Kontrakter!$E$7,L694=Kontrakter!$C$8,Kontrakter!$E$8,L694=Kontrakter!$C$9,Kontrakter!$E$9,L694=Kontrakter!$C$10,Kontrakter!$E$10,L694=Kontrakter!$C$11,Kontrakter!$E$11)</f>
        <v>tilsyn@elvia.no</v>
      </c>
    </row>
    <row r="695" spans="1:14" s="42" customFormat="1" x14ac:dyDescent="0.3">
      <c r="A695" s="43">
        <v>1381</v>
      </c>
      <c r="B695" s="42" t="s">
        <v>753</v>
      </c>
      <c r="C695" s="42" t="s">
        <v>754</v>
      </c>
      <c r="D695" s="42" t="s">
        <v>12</v>
      </c>
      <c r="F695" s="42">
        <v>3025</v>
      </c>
      <c r="G695" s="42" t="s">
        <v>1602</v>
      </c>
      <c r="H695" s="45" t="s">
        <v>1371</v>
      </c>
      <c r="I695" s="46">
        <v>7</v>
      </c>
      <c r="J695" s="46" t="s">
        <v>740</v>
      </c>
      <c r="K695" s="46"/>
      <c r="L695" s="45" t="str" cm="1">
        <f t="array" ref="L695">_xlfn.IFS(H695=Kontrakter!$B$3,Kontrakter!$C$3,H695=Kontrakter!$B$2,Kontrakter!$C$2,H695=Kontrakter!$B$4,Kontrakter!$C$4,H695=Kontrakter!$B$5,Kontrakter!$C$5,H695=Kontrakter!$B$6,Kontrakter!$C$6,H695=Kontrakter!$B$7,Kontrakter!$C$7,H695=Kontrakter!$B$8,Kontrakter!$C$8,H695=Kontrakter!$B$9,Kontrakter!$C$9,H695=Kontrakter!$B$10,Kontrakter!$C$10,H695=Kontrakter!$B$11,Kontrakter!$C$11)</f>
        <v>Rejlers Elsikkerhet AS</v>
      </c>
      <c r="M695" s="45" cm="1">
        <f t="array" ref="M695">_xlfn.IFS(L695=Kontrakter!$C$3,Kontrakter!$D$3,L695=Kontrakter!$C$2,Kontrakter!$D$2,L695=Kontrakter!$C$4,Kontrakter!$D$4,L695=Kontrakter!$C$5,Kontrakter!$D$5,L695=Kontrakter!$C$6,Kontrakter!$D$6,L695=Kontrakter!$C$7,Kontrakter!$D$7,L695=Kontrakter!$C$8,Kontrakter!$D$8,L695=Kontrakter!$C$9,Kontrakter!$D$9,L695=Kontrakter!$C$10,Kontrakter!$D$10,L695=Kontrakter!$C$11,Kontrakter!$D$11)</f>
        <v>95823000</v>
      </c>
      <c r="N695" s="47" t="str" cm="1">
        <f t="array" ref="N695">_xlfn.IFS(L695=Kontrakter!$C$3,Kontrakter!$E$3,L695=Kontrakter!$C$2,Kontrakter!$E$2,L695=Kontrakter!$C$4,Kontrakter!$E$4,L695=Kontrakter!$C$5,Kontrakter!$E$5,L695=Kontrakter!$C$6,Kontrakter!$E$6,L695=Kontrakter!$C$7,Kontrakter!$E$7,L695=Kontrakter!$C$8,Kontrakter!$E$8,L695=Kontrakter!$C$9,Kontrakter!$E$9,L695=Kontrakter!$C$10,Kontrakter!$E$10,L695=Kontrakter!$C$11,Kontrakter!$E$11)</f>
        <v>tilsyn@elvia.no</v>
      </c>
    </row>
    <row r="696" spans="1:14" s="42" customFormat="1" x14ac:dyDescent="0.3">
      <c r="A696" s="43">
        <v>1383</v>
      </c>
      <c r="B696" s="42" t="s">
        <v>740</v>
      </c>
      <c r="C696" s="42" t="s">
        <v>755</v>
      </c>
      <c r="D696" s="42" t="s">
        <v>16</v>
      </c>
      <c r="F696" s="42">
        <v>3025</v>
      </c>
      <c r="G696" s="42" t="s">
        <v>1602</v>
      </c>
      <c r="H696" s="45" t="s">
        <v>1371</v>
      </c>
      <c r="I696" s="46">
        <v>7</v>
      </c>
      <c r="J696" s="46" t="s">
        <v>740</v>
      </c>
      <c r="K696" s="46"/>
      <c r="L696" s="45" t="str" cm="1">
        <f t="array" ref="L696">_xlfn.IFS(H696=Kontrakter!$B$3,Kontrakter!$C$3,H696=Kontrakter!$B$2,Kontrakter!$C$2,H696=Kontrakter!$B$4,Kontrakter!$C$4,H696=Kontrakter!$B$5,Kontrakter!$C$5,H696=Kontrakter!$B$6,Kontrakter!$C$6,H696=Kontrakter!$B$7,Kontrakter!$C$7,H696=Kontrakter!$B$8,Kontrakter!$C$8,H696=Kontrakter!$B$9,Kontrakter!$C$9,H696=Kontrakter!$B$10,Kontrakter!$C$10,H696=Kontrakter!$B$11,Kontrakter!$C$11)</f>
        <v>Rejlers Elsikkerhet AS</v>
      </c>
      <c r="M696" s="45" cm="1">
        <f t="array" ref="M696">_xlfn.IFS(L696=Kontrakter!$C$3,Kontrakter!$D$3,L696=Kontrakter!$C$2,Kontrakter!$D$2,L696=Kontrakter!$C$4,Kontrakter!$D$4,L696=Kontrakter!$C$5,Kontrakter!$D$5,L696=Kontrakter!$C$6,Kontrakter!$D$6,L696=Kontrakter!$C$7,Kontrakter!$D$7,L696=Kontrakter!$C$8,Kontrakter!$D$8,L696=Kontrakter!$C$9,Kontrakter!$D$9,L696=Kontrakter!$C$10,Kontrakter!$D$10,L696=Kontrakter!$C$11,Kontrakter!$D$11)</f>
        <v>95823000</v>
      </c>
      <c r="N696" s="47" t="str" cm="1">
        <f t="array" ref="N696">_xlfn.IFS(L696=Kontrakter!$C$3,Kontrakter!$E$3,L696=Kontrakter!$C$2,Kontrakter!$E$2,L696=Kontrakter!$C$4,Kontrakter!$E$4,L696=Kontrakter!$C$5,Kontrakter!$E$5,L696=Kontrakter!$C$6,Kontrakter!$E$6,L696=Kontrakter!$C$7,Kontrakter!$E$7,L696=Kontrakter!$C$8,Kontrakter!$E$8,L696=Kontrakter!$C$9,Kontrakter!$E$9,L696=Kontrakter!$C$10,Kontrakter!$E$10,L696=Kontrakter!$C$11,Kontrakter!$E$11)</f>
        <v>tilsyn@elvia.no</v>
      </c>
    </row>
    <row r="697" spans="1:14" s="42" customFormat="1" x14ac:dyDescent="0.3">
      <c r="A697" s="43">
        <v>1384</v>
      </c>
      <c r="B697" s="42" t="s">
        <v>740</v>
      </c>
      <c r="C697" s="42" t="s">
        <v>756</v>
      </c>
      <c r="D697" s="42" t="s">
        <v>16</v>
      </c>
      <c r="F697" s="42">
        <v>3025</v>
      </c>
      <c r="G697" s="42" t="s">
        <v>1602</v>
      </c>
      <c r="H697" s="45" t="s">
        <v>1371</v>
      </c>
      <c r="I697" s="46">
        <v>7</v>
      </c>
      <c r="J697" s="46" t="s">
        <v>740</v>
      </c>
      <c r="K697" s="46"/>
      <c r="L697" s="45" t="str" cm="1">
        <f t="array" ref="L697">_xlfn.IFS(H697=Kontrakter!$B$3,Kontrakter!$C$3,H697=Kontrakter!$B$2,Kontrakter!$C$2,H697=Kontrakter!$B$4,Kontrakter!$C$4,H697=Kontrakter!$B$5,Kontrakter!$C$5,H697=Kontrakter!$B$6,Kontrakter!$C$6,H697=Kontrakter!$B$7,Kontrakter!$C$7,H697=Kontrakter!$B$8,Kontrakter!$C$8,H697=Kontrakter!$B$9,Kontrakter!$C$9,H697=Kontrakter!$B$10,Kontrakter!$C$10,H697=Kontrakter!$B$11,Kontrakter!$C$11)</f>
        <v>Rejlers Elsikkerhet AS</v>
      </c>
      <c r="M697" s="45" cm="1">
        <f t="array" ref="M697">_xlfn.IFS(L697=Kontrakter!$C$3,Kontrakter!$D$3,L697=Kontrakter!$C$2,Kontrakter!$D$2,L697=Kontrakter!$C$4,Kontrakter!$D$4,L697=Kontrakter!$C$5,Kontrakter!$D$5,L697=Kontrakter!$C$6,Kontrakter!$D$6,L697=Kontrakter!$C$7,Kontrakter!$D$7,L697=Kontrakter!$C$8,Kontrakter!$D$8,L697=Kontrakter!$C$9,Kontrakter!$D$9,L697=Kontrakter!$C$10,Kontrakter!$D$10,L697=Kontrakter!$C$11,Kontrakter!$D$11)</f>
        <v>95823000</v>
      </c>
      <c r="N697" s="47" t="str" cm="1">
        <f t="array" ref="N697">_xlfn.IFS(L697=Kontrakter!$C$3,Kontrakter!$E$3,L697=Kontrakter!$C$2,Kontrakter!$E$2,L697=Kontrakter!$C$4,Kontrakter!$E$4,L697=Kontrakter!$C$5,Kontrakter!$E$5,L697=Kontrakter!$C$6,Kontrakter!$E$6,L697=Kontrakter!$C$7,Kontrakter!$E$7,L697=Kontrakter!$C$8,Kontrakter!$E$8,L697=Kontrakter!$C$9,Kontrakter!$E$9,L697=Kontrakter!$C$10,Kontrakter!$E$10,L697=Kontrakter!$C$11,Kontrakter!$E$11)</f>
        <v>tilsyn@elvia.no</v>
      </c>
    </row>
    <row r="698" spans="1:14" s="42" customFormat="1" x14ac:dyDescent="0.3">
      <c r="A698" s="43">
        <v>1385</v>
      </c>
      <c r="B698" s="42" t="s">
        <v>740</v>
      </c>
      <c r="C698" s="42" t="s">
        <v>757</v>
      </c>
      <c r="D698" s="42" t="s">
        <v>16</v>
      </c>
      <c r="F698" s="42">
        <v>3025</v>
      </c>
      <c r="G698" s="42" t="s">
        <v>1602</v>
      </c>
      <c r="H698" s="45" t="s">
        <v>1371</v>
      </c>
      <c r="I698" s="46">
        <v>7</v>
      </c>
      <c r="J698" s="46" t="s">
        <v>740</v>
      </c>
      <c r="K698" s="46"/>
      <c r="L698" s="45" t="str" cm="1">
        <f t="array" ref="L698">_xlfn.IFS(H698=Kontrakter!$B$3,Kontrakter!$C$3,H698=Kontrakter!$B$2,Kontrakter!$C$2,H698=Kontrakter!$B$4,Kontrakter!$C$4,H698=Kontrakter!$B$5,Kontrakter!$C$5,H698=Kontrakter!$B$6,Kontrakter!$C$6,H698=Kontrakter!$B$7,Kontrakter!$C$7,H698=Kontrakter!$B$8,Kontrakter!$C$8,H698=Kontrakter!$B$9,Kontrakter!$C$9,H698=Kontrakter!$B$10,Kontrakter!$C$10,H698=Kontrakter!$B$11,Kontrakter!$C$11)</f>
        <v>Rejlers Elsikkerhet AS</v>
      </c>
      <c r="M698" s="45" cm="1">
        <f t="array" ref="M698">_xlfn.IFS(L698=Kontrakter!$C$3,Kontrakter!$D$3,L698=Kontrakter!$C$2,Kontrakter!$D$2,L698=Kontrakter!$C$4,Kontrakter!$D$4,L698=Kontrakter!$C$5,Kontrakter!$D$5,L698=Kontrakter!$C$6,Kontrakter!$D$6,L698=Kontrakter!$C$7,Kontrakter!$D$7,L698=Kontrakter!$C$8,Kontrakter!$D$8,L698=Kontrakter!$C$9,Kontrakter!$D$9,L698=Kontrakter!$C$10,Kontrakter!$D$10,L698=Kontrakter!$C$11,Kontrakter!$D$11)</f>
        <v>95823000</v>
      </c>
      <c r="N698" s="47" t="str" cm="1">
        <f t="array" ref="N698">_xlfn.IFS(L698=Kontrakter!$C$3,Kontrakter!$E$3,L698=Kontrakter!$C$2,Kontrakter!$E$2,L698=Kontrakter!$C$4,Kontrakter!$E$4,L698=Kontrakter!$C$5,Kontrakter!$E$5,L698=Kontrakter!$C$6,Kontrakter!$E$6,L698=Kontrakter!$C$7,Kontrakter!$E$7,L698=Kontrakter!$C$8,Kontrakter!$E$8,L698=Kontrakter!$C$9,Kontrakter!$E$9,L698=Kontrakter!$C$10,Kontrakter!$E$10,L698=Kontrakter!$C$11,Kontrakter!$E$11)</f>
        <v>tilsyn@elvia.no</v>
      </c>
    </row>
    <row r="699" spans="1:14" s="42" customFormat="1" x14ac:dyDescent="0.3">
      <c r="A699" s="43">
        <v>1386</v>
      </c>
      <c r="B699" s="42" t="s">
        <v>740</v>
      </c>
      <c r="C699" s="42" t="s">
        <v>758</v>
      </c>
      <c r="D699" s="42" t="s">
        <v>16</v>
      </c>
      <c r="F699" s="42">
        <v>3025</v>
      </c>
      <c r="G699" s="42" t="s">
        <v>1602</v>
      </c>
      <c r="H699" s="45" t="s">
        <v>1371</v>
      </c>
      <c r="I699" s="46">
        <v>7</v>
      </c>
      <c r="J699" s="46" t="s">
        <v>740</v>
      </c>
      <c r="K699" s="46"/>
      <c r="L699" s="45" t="str" cm="1">
        <f t="array" ref="L699">_xlfn.IFS(H699=Kontrakter!$B$3,Kontrakter!$C$3,H699=Kontrakter!$B$2,Kontrakter!$C$2,H699=Kontrakter!$B$4,Kontrakter!$C$4,H699=Kontrakter!$B$5,Kontrakter!$C$5,H699=Kontrakter!$B$6,Kontrakter!$C$6,H699=Kontrakter!$B$7,Kontrakter!$C$7,H699=Kontrakter!$B$8,Kontrakter!$C$8,H699=Kontrakter!$B$9,Kontrakter!$C$9,H699=Kontrakter!$B$10,Kontrakter!$C$10,H699=Kontrakter!$B$11,Kontrakter!$C$11)</f>
        <v>Rejlers Elsikkerhet AS</v>
      </c>
      <c r="M699" s="45" cm="1">
        <f t="array" ref="M699">_xlfn.IFS(L699=Kontrakter!$C$3,Kontrakter!$D$3,L699=Kontrakter!$C$2,Kontrakter!$D$2,L699=Kontrakter!$C$4,Kontrakter!$D$4,L699=Kontrakter!$C$5,Kontrakter!$D$5,L699=Kontrakter!$C$6,Kontrakter!$D$6,L699=Kontrakter!$C$7,Kontrakter!$D$7,L699=Kontrakter!$C$8,Kontrakter!$D$8,L699=Kontrakter!$C$9,Kontrakter!$D$9,L699=Kontrakter!$C$10,Kontrakter!$D$10,L699=Kontrakter!$C$11,Kontrakter!$D$11)</f>
        <v>95823000</v>
      </c>
      <c r="N699" s="47" t="str" cm="1">
        <f t="array" ref="N699">_xlfn.IFS(L699=Kontrakter!$C$3,Kontrakter!$E$3,L699=Kontrakter!$C$2,Kontrakter!$E$2,L699=Kontrakter!$C$4,Kontrakter!$E$4,L699=Kontrakter!$C$5,Kontrakter!$E$5,L699=Kontrakter!$C$6,Kontrakter!$E$6,L699=Kontrakter!$C$7,Kontrakter!$E$7,L699=Kontrakter!$C$8,Kontrakter!$E$8,L699=Kontrakter!$C$9,Kontrakter!$E$9,L699=Kontrakter!$C$10,Kontrakter!$E$10,L699=Kontrakter!$C$11,Kontrakter!$E$11)</f>
        <v>tilsyn@elvia.no</v>
      </c>
    </row>
    <row r="700" spans="1:14" s="42" customFormat="1" x14ac:dyDescent="0.3">
      <c r="A700" s="43">
        <v>1387</v>
      </c>
      <c r="B700" s="42" t="s">
        <v>740</v>
      </c>
      <c r="C700" s="42" t="s">
        <v>759</v>
      </c>
      <c r="D700" s="42" t="s">
        <v>16</v>
      </c>
      <c r="F700" s="42">
        <v>3025</v>
      </c>
      <c r="G700" s="42" t="s">
        <v>1602</v>
      </c>
      <c r="H700" s="45" t="s">
        <v>1371</v>
      </c>
      <c r="I700" s="46">
        <v>7</v>
      </c>
      <c r="J700" s="46" t="s">
        <v>740</v>
      </c>
      <c r="K700" s="46"/>
      <c r="L700" s="45" t="str" cm="1">
        <f t="array" ref="L700">_xlfn.IFS(H700=Kontrakter!$B$3,Kontrakter!$C$3,H700=Kontrakter!$B$2,Kontrakter!$C$2,H700=Kontrakter!$B$4,Kontrakter!$C$4,H700=Kontrakter!$B$5,Kontrakter!$C$5,H700=Kontrakter!$B$6,Kontrakter!$C$6,H700=Kontrakter!$B$7,Kontrakter!$C$7,H700=Kontrakter!$B$8,Kontrakter!$C$8,H700=Kontrakter!$B$9,Kontrakter!$C$9,H700=Kontrakter!$B$10,Kontrakter!$C$10,H700=Kontrakter!$B$11,Kontrakter!$C$11)</f>
        <v>Rejlers Elsikkerhet AS</v>
      </c>
      <c r="M700" s="45" cm="1">
        <f t="array" ref="M700">_xlfn.IFS(L700=Kontrakter!$C$3,Kontrakter!$D$3,L700=Kontrakter!$C$2,Kontrakter!$D$2,L700=Kontrakter!$C$4,Kontrakter!$D$4,L700=Kontrakter!$C$5,Kontrakter!$D$5,L700=Kontrakter!$C$6,Kontrakter!$D$6,L700=Kontrakter!$C$7,Kontrakter!$D$7,L700=Kontrakter!$C$8,Kontrakter!$D$8,L700=Kontrakter!$C$9,Kontrakter!$D$9,L700=Kontrakter!$C$10,Kontrakter!$D$10,L700=Kontrakter!$C$11,Kontrakter!$D$11)</f>
        <v>95823000</v>
      </c>
      <c r="N700" s="47" t="str" cm="1">
        <f t="array" ref="N700">_xlfn.IFS(L700=Kontrakter!$C$3,Kontrakter!$E$3,L700=Kontrakter!$C$2,Kontrakter!$E$2,L700=Kontrakter!$C$4,Kontrakter!$E$4,L700=Kontrakter!$C$5,Kontrakter!$E$5,L700=Kontrakter!$C$6,Kontrakter!$E$6,L700=Kontrakter!$C$7,Kontrakter!$E$7,L700=Kontrakter!$C$8,Kontrakter!$E$8,L700=Kontrakter!$C$9,Kontrakter!$E$9,L700=Kontrakter!$C$10,Kontrakter!$E$10,L700=Kontrakter!$C$11,Kontrakter!$E$11)</f>
        <v>tilsyn@elvia.no</v>
      </c>
    </row>
    <row r="701" spans="1:14" s="42" customFormat="1" x14ac:dyDescent="0.3">
      <c r="A701" s="43">
        <v>1388</v>
      </c>
      <c r="B701" s="42" t="s">
        <v>760</v>
      </c>
      <c r="C701" s="42" t="s">
        <v>761</v>
      </c>
      <c r="D701" s="42" t="s">
        <v>16</v>
      </c>
      <c r="F701" s="42">
        <v>3025</v>
      </c>
      <c r="G701" s="42" t="s">
        <v>1602</v>
      </c>
      <c r="H701" s="45" t="s">
        <v>1371</v>
      </c>
      <c r="I701" s="46">
        <v>7</v>
      </c>
      <c r="J701" s="46" t="s">
        <v>740</v>
      </c>
      <c r="K701" s="46"/>
      <c r="L701" s="45" t="str" cm="1">
        <f t="array" ref="L701">_xlfn.IFS(H701=Kontrakter!$B$3,Kontrakter!$C$3,H701=Kontrakter!$B$2,Kontrakter!$C$2,H701=Kontrakter!$B$4,Kontrakter!$C$4,H701=Kontrakter!$B$5,Kontrakter!$C$5,H701=Kontrakter!$B$6,Kontrakter!$C$6,H701=Kontrakter!$B$7,Kontrakter!$C$7,H701=Kontrakter!$B$8,Kontrakter!$C$8,H701=Kontrakter!$B$9,Kontrakter!$C$9,H701=Kontrakter!$B$10,Kontrakter!$C$10,H701=Kontrakter!$B$11,Kontrakter!$C$11)</f>
        <v>Rejlers Elsikkerhet AS</v>
      </c>
      <c r="M701" s="45" cm="1">
        <f t="array" ref="M701">_xlfn.IFS(L701=Kontrakter!$C$3,Kontrakter!$D$3,L701=Kontrakter!$C$2,Kontrakter!$D$2,L701=Kontrakter!$C$4,Kontrakter!$D$4,L701=Kontrakter!$C$5,Kontrakter!$D$5,L701=Kontrakter!$C$6,Kontrakter!$D$6,L701=Kontrakter!$C$7,Kontrakter!$D$7,L701=Kontrakter!$C$8,Kontrakter!$D$8,L701=Kontrakter!$C$9,Kontrakter!$D$9,L701=Kontrakter!$C$10,Kontrakter!$D$10,L701=Kontrakter!$C$11,Kontrakter!$D$11)</f>
        <v>95823000</v>
      </c>
      <c r="N701" s="47" t="str" cm="1">
        <f t="array" ref="N701">_xlfn.IFS(L701=Kontrakter!$C$3,Kontrakter!$E$3,L701=Kontrakter!$C$2,Kontrakter!$E$2,L701=Kontrakter!$C$4,Kontrakter!$E$4,L701=Kontrakter!$C$5,Kontrakter!$E$5,L701=Kontrakter!$C$6,Kontrakter!$E$6,L701=Kontrakter!$C$7,Kontrakter!$E$7,L701=Kontrakter!$C$8,Kontrakter!$E$8,L701=Kontrakter!$C$9,Kontrakter!$E$9,L701=Kontrakter!$C$10,Kontrakter!$E$10,L701=Kontrakter!$C$11,Kontrakter!$E$11)</f>
        <v>tilsyn@elvia.no</v>
      </c>
    </row>
    <row r="702" spans="1:14" s="42" customFormat="1" x14ac:dyDescent="0.3">
      <c r="A702" s="43">
        <v>1389</v>
      </c>
      <c r="B702" s="42" t="s">
        <v>751</v>
      </c>
      <c r="C702" s="42" t="s">
        <v>762</v>
      </c>
      <c r="D702" s="42" t="s">
        <v>16</v>
      </c>
      <c r="F702" s="42">
        <v>3025</v>
      </c>
      <c r="G702" s="42" t="s">
        <v>1602</v>
      </c>
      <c r="H702" s="45" t="s">
        <v>1371</v>
      </c>
      <c r="I702" s="46">
        <v>7</v>
      </c>
      <c r="J702" s="46" t="s">
        <v>740</v>
      </c>
      <c r="K702" s="46"/>
      <c r="L702" s="45" t="str" cm="1">
        <f t="array" ref="L702">_xlfn.IFS(H702=Kontrakter!$B$3,Kontrakter!$C$3,H702=Kontrakter!$B$2,Kontrakter!$C$2,H702=Kontrakter!$B$4,Kontrakter!$C$4,H702=Kontrakter!$B$5,Kontrakter!$C$5,H702=Kontrakter!$B$6,Kontrakter!$C$6,H702=Kontrakter!$B$7,Kontrakter!$C$7,H702=Kontrakter!$B$8,Kontrakter!$C$8,H702=Kontrakter!$B$9,Kontrakter!$C$9,H702=Kontrakter!$B$10,Kontrakter!$C$10,H702=Kontrakter!$B$11,Kontrakter!$C$11)</f>
        <v>Rejlers Elsikkerhet AS</v>
      </c>
      <c r="M702" s="45" cm="1">
        <f t="array" ref="M702">_xlfn.IFS(L702=Kontrakter!$C$3,Kontrakter!$D$3,L702=Kontrakter!$C$2,Kontrakter!$D$2,L702=Kontrakter!$C$4,Kontrakter!$D$4,L702=Kontrakter!$C$5,Kontrakter!$D$5,L702=Kontrakter!$C$6,Kontrakter!$D$6,L702=Kontrakter!$C$7,Kontrakter!$D$7,L702=Kontrakter!$C$8,Kontrakter!$D$8,L702=Kontrakter!$C$9,Kontrakter!$D$9,L702=Kontrakter!$C$10,Kontrakter!$D$10,L702=Kontrakter!$C$11,Kontrakter!$D$11)</f>
        <v>95823000</v>
      </c>
      <c r="N702" s="47" t="str" cm="1">
        <f t="array" ref="N702">_xlfn.IFS(L702=Kontrakter!$C$3,Kontrakter!$E$3,L702=Kontrakter!$C$2,Kontrakter!$E$2,L702=Kontrakter!$C$4,Kontrakter!$E$4,L702=Kontrakter!$C$5,Kontrakter!$E$5,L702=Kontrakter!$C$6,Kontrakter!$E$6,L702=Kontrakter!$C$7,Kontrakter!$E$7,L702=Kontrakter!$C$8,Kontrakter!$E$8,L702=Kontrakter!$C$9,Kontrakter!$E$9,L702=Kontrakter!$C$10,Kontrakter!$E$10,L702=Kontrakter!$C$11,Kontrakter!$E$11)</f>
        <v>tilsyn@elvia.no</v>
      </c>
    </row>
    <row r="703" spans="1:14" s="42" customFormat="1" x14ac:dyDescent="0.3">
      <c r="A703" s="43">
        <v>1390</v>
      </c>
      <c r="B703" s="42" t="s">
        <v>763</v>
      </c>
      <c r="C703" s="42" t="s">
        <v>764</v>
      </c>
      <c r="D703" s="42" t="s">
        <v>16</v>
      </c>
      <c r="F703" s="42">
        <v>3025</v>
      </c>
      <c r="G703" s="42" t="s">
        <v>1602</v>
      </c>
      <c r="H703" s="45" t="s">
        <v>1371</v>
      </c>
      <c r="I703" s="46">
        <v>7</v>
      </c>
      <c r="J703" s="46" t="s">
        <v>740</v>
      </c>
      <c r="K703" s="46"/>
      <c r="L703" s="45" t="str" cm="1">
        <f t="array" ref="L703">_xlfn.IFS(H703=Kontrakter!$B$3,Kontrakter!$C$3,H703=Kontrakter!$B$2,Kontrakter!$C$2,H703=Kontrakter!$B$4,Kontrakter!$C$4,H703=Kontrakter!$B$5,Kontrakter!$C$5,H703=Kontrakter!$B$6,Kontrakter!$C$6,H703=Kontrakter!$B$7,Kontrakter!$C$7,H703=Kontrakter!$B$8,Kontrakter!$C$8,H703=Kontrakter!$B$9,Kontrakter!$C$9,H703=Kontrakter!$B$10,Kontrakter!$C$10,H703=Kontrakter!$B$11,Kontrakter!$C$11)</f>
        <v>Rejlers Elsikkerhet AS</v>
      </c>
      <c r="M703" s="45" cm="1">
        <f t="array" ref="M703">_xlfn.IFS(L703=Kontrakter!$C$3,Kontrakter!$D$3,L703=Kontrakter!$C$2,Kontrakter!$D$2,L703=Kontrakter!$C$4,Kontrakter!$D$4,L703=Kontrakter!$C$5,Kontrakter!$D$5,L703=Kontrakter!$C$6,Kontrakter!$D$6,L703=Kontrakter!$C$7,Kontrakter!$D$7,L703=Kontrakter!$C$8,Kontrakter!$D$8,L703=Kontrakter!$C$9,Kontrakter!$D$9,L703=Kontrakter!$C$10,Kontrakter!$D$10,L703=Kontrakter!$C$11,Kontrakter!$D$11)</f>
        <v>95823000</v>
      </c>
      <c r="N703" s="47" t="str" cm="1">
        <f t="array" ref="N703">_xlfn.IFS(L703=Kontrakter!$C$3,Kontrakter!$E$3,L703=Kontrakter!$C$2,Kontrakter!$E$2,L703=Kontrakter!$C$4,Kontrakter!$E$4,L703=Kontrakter!$C$5,Kontrakter!$E$5,L703=Kontrakter!$C$6,Kontrakter!$E$6,L703=Kontrakter!$C$7,Kontrakter!$E$7,L703=Kontrakter!$C$8,Kontrakter!$E$8,L703=Kontrakter!$C$9,Kontrakter!$E$9,L703=Kontrakter!$C$10,Kontrakter!$E$10,L703=Kontrakter!$C$11,Kontrakter!$E$11)</f>
        <v>tilsyn@elvia.no</v>
      </c>
    </row>
    <row r="704" spans="1:14" s="42" customFormat="1" x14ac:dyDescent="0.3">
      <c r="A704" s="43">
        <v>1391</v>
      </c>
      <c r="B704" s="42" t="s">
        <v>763</v>
      </c>
      <c r="C704" s="42" t="s">
        <v>765</v>
      </c>
      <c r="D704" s="42" t="s">
        <v>16</v>
      </c>
      <c r="F704" s="42">
        <v>3025</v>
      </c>
      <c r="G704" s="42" t="s">
        <v>1602</v>
      </c>
      <c r="H704" s="45" t="s">
        <v>1371</v>
      </c>
      <c r="I704" s="46">
        <v>7</v>
      </c>
      <c r="J704" s="46" t="s">
        <v>740</v>
      </c>
      <c r="K704" s="46"/>
      <c r="L704" s="45" t="str" cm="1">
        <f t="array" ref="L704">_xlfn.IFS(H704=Kontrakter!$B$3,Kontrakter!$C$3,H704=Kontrakter!$B$2,Kontrakter!$C$2,H704=Kontrakter!$B$4,Kontrakter!$C$4,H704=Kontrakter!$B$5,Kontrakter!$C$5,H704=Kontrakter!$B$6,Kontrakter!$C$6,H704=Kontrakter!$B$7,Kontrakter!$C$7,H704=Kontrakter!$B$8,Kontrakter!$C$8,H704=Kontrakter!$B$9,Kontrakter!$C$9,H704=Kontrakter!$B$10,Kontrakter!$C$10,H704=Kontrakter!$B$11,Kontrakter!$C$11)</f>
        <v>Rejlers Elsikkerhet AS</v>
      </c>
      <c r="M704" s="45" cm="1">
        <f t="array" ref="M704">_xlfn.IFS(L704=Kontrakter!$C$3,Kontrakter!$D$3,L704=Kontrakter!$C$2,Kontrakter!$D$2,L704=Kontrakter!$C$4,Kontrakter!$D$4,L704=Kontrakter!$C$5,Kontrakter!$D$5,L704=Kontrakter!$C$6,Kontrakter!$D$6,L704=Kontrakter!$C$7,Kontrakter!$D$7,L704=Kontrakter!$C$8,Kontrakter!$D$8,L704=Kontrakter!$C$9,Kontrakter!$D$9,L704=Kontrakter!$C$10,Kontrakter!$D$10,L704=Kontrakter!$C$11,Kontrakter!$D$11)</f>
        <v>95823000</v>
      </c>
      <c r="N704" s="47" t="str" cm="1">
        <f t="array" ref="N704">_xlfn.IFS(L704=Kontrakter!$C$3,Kontrakter!$E$3,L704=Kontrakter!$C$2,Kontrakter!$E$2,L704=Kontrakter!$C$4,Kontrakter!$E$4,L704=Kontrakter!$C$5,Kontrakter!$E$5,L704=Kontrakter!$C$6,Kontrakter!$E$6,L704=Kontrakter!$C$7,Kontrakter!$E$7,L704=Kontrakter!$C$8,Kontrakter!$E$8,L704=Kontrakter!$C$9,Kontrakter!$E$9,L704=Kontrakter!$C$10,Kontrakter!$E$10,L704=Kontrakter!$C$11,Kontrakter!$E$11)</f>
        <v>tilsyn@elvia.no</v>
      </c>
    </row>
    <row r="705" spans="1:14" s="42" customFormat="1" x14ac:dyDescent="0.3">
      <c r="A705" s="43">
        <v>1392</v>
      </c>
      <c r="B705" s="42" t="s">
        <v>753</v>
      </c>
      <c r="C705" s="42" t="s">
        <v>766</v>
      </c>
      <c r="D705" s="42" t="s">
        <v>16</v>
      </c>
      <c r="F705" s="42">
        <v>3025</v>
      </c>
      <c r="G705" s="42" t="s">
        <v>1602</v>
      </c>
      <c r="H705" s="45" t="s">
        <v>1371</v>
      </c>
      <c r="I705" s="46">
        <v>7</v>
      </c>
      <c r="J705" s="46" t="s">
        <v>740</v>
      </c>
      <c r="K705" s="46"/>
      <c r="L705" s="45" t="str" cm="1">
        <f t="array" ref="L705">_xlfn.IFS(H705=Kontrakter!$B$3,Kontrakter!$C$3,H705=Kontrakter!$B$2,Kontrakter!$C$2,H705=Kontrakter!$B$4,Kontrakter!$C$4,H705=Kontrakter!$B$5,Kontrakter!$C$5,H705=Kontrakter!$B$6,Kontrakter!$C$6,H705=Kontrakter!$B$7,Kontrakter!$C$7,H705=Kontrakter!$B$8,Kontrakter!$C$8,H705=Kontrakter!$B$9,Kontrakter!$C$9,H705=Kontrakter!$B$10,Kontrakter!$C$10,H705=Kontrakter!$B$11,Kontrakter!$C$11)</f>
        <v>Rejlers Elsikkerhet AS</v>
      </c>
      <c r="M705" s="45" cm="1">
        <f t="array" ref="M705">_xlfn.IFS(L705=Kontrakter!$C$3,Kontrakter!$D$3,L705=Kontrakter!$C$2,Kontrakter!$D$2,L705=Kontrakter!$C$4,Kontrakter!$D$4,L705=Kontrakter!$C$5,Kontrakter!$D$5,L705=Kontrakter!$C$6,Kontrakter!$D$6,L705=Kontrakter!$C$7,Kontrakter!$D$7,L705=Kontrakter!$C$8,Kontrakter!$D$8,L705=Kontrakter!$C$9,Kontrakter!$D$9,L705=Kontrakter!$C$10,Kontrakter!$D$10,L705=Kontrakter!$C$11,Kontrakter!$D$11)</f>
        <v>95823000</v>
      </c>
      <c r="N705" s="47" t="str" cm="1">
        <f t="array" ref="N705">_xlfn.IFS(L705=Kontrakter!$C$3,Kontrakter!$E$3,L705=Kontrakter!$C$2,Kontrakter!$E$2,L705=Kontrakter!$C$4,Kontrakter!$E$4,L705=Kontrakter!$C$5,Kontrakter!$E$5,L705=Kontrakter!$C$6,Kontrakter!$E$6,L705=Kontrakter!$C$7,Kontrakter!$E$7,L705=Kontrakter!$C$8,Kontrakter!$E$8,L705=Kontrakter!$C$9,Kontrakter!$E$9,L705=Kontrakter!$C$10,Kontrakter!$E$10,L705=Kontrakter!$C$11,Kontrakter!$E$11)</f>
        <v>tilsyn@elvia.no</v>
      </c>
    </row>
    <row r="706" spans="1:14" s="42" customFormat="1" x14ac:dyDescent="0.3">
      <c r="A706" s="43">
        <v>1393</v>
      </c>
      <c r="B706" s="42" t="s">
        <v>763</v>
      </c>
      <c r="C706" s="42" t="s">
        <v>767</v>
      </c>
      <c r="D706" s="42" t="s">
        <v>12</v>
      </c>
      <c r="F706" s="42">
        <v>3025</v>
      </c>
      <c r="G706" s="42" t="s">
        <v>1602</v>
      </c>
      <c r="H706" s="45" t="s">
        <v>1371</v>
      </c>
      <c r="I706" s="46">
        <v>7</v>
      </c>
      <c r="J706" s="46" t="s">
        <v>740</v>
      </c>
      <c r="K706" s="46"/>
      <c r="L706" s="45" t="str" cm="1">
        <f t="array" ref="L706">_xlfn.IFS(H706=Kontrakter!$B$3,Kontrakter!$C$3,H706=Kontrakter!$B$2,Kontrakter!$C$2,H706=Kontrakter!$B$4,Kontrakter!$C$4,H706=Kontrakter!$B$5,Kontrakter!$C$5,H706=Kontrakter!$B$6,Kontrakter!$C$6,H706=Kontrakter!$B$7,Kontrakter!$C$7,H706=Kontrakter!$B$8,Kontrakter!$C$8,H706=Kontrakter!$B$9,Kontrakter!$C$9,H706=Kontrakter!$B$10,Kontrakter!$C$10,H706=Kontrakter!$B$11,Kontrakter!$C$11)</f>
        <v>Rejlers Elsikkerhet AS</v>
      </c>
      <c r="M706" s="45" cm="1">
        <f t="array" ref="M706">_xlfn.IFS(L706=Kontrakter!$C$3,Kontrakter!$D$3,L706=Kontrakter!$C$2,Kontrakter!$D$2,L706=Kontrakter!$C$4,Kontrakter!$D$4,L706=Kontrakter!$C$5,Kontrakter!$D$5,L706=Kontrakter!$C$6,Kontrakter!$D$6,L706=Kontrakter!$C$7,Kontrakter!$D$7,L706=Kontrakter!$C$8,Kontrakter!$D$8,L706=Kontrakter!$C$9,Kontrakter!$D$9,L706=Kontrakter!$C$10,Kontrakter!$D$10,L706=Kontrakter!$C$11,Kontrakter!$D$11)</f>
        <v>95823000</v>
      </c>
      <c r="N706" s="47" t="str" cm="1">
        <f t="array" ref="N706">_xlfn.IFS(L706=Kontrakter!$C$3,Kontrakter!$E$3,L706=Kontrakter!$C$2,Kontrakter!$E$2,L706=Kontrakter!$C$4,Kontrakter!$E$4,L706=Kontrakter!$C$5,Kontrakter!$E$5,L706=Kontrakter!$C$6,Kontrakter!$E$6,L706=Kontrakter!$C$7,Kontrakter!$E$7,L706=Kontrakter!$C$8,Kontrakter!$E$8,L706=Kontrakter!$C$9,Kontrakter!$E$9,L706=Kontrakter!$C$10,Kontrakter!$E$10,L706=Kontrakter!$C$11,Kontrakter!$E$11)</f>
        <v>tilsyn@elvia.no</v>
      </c>
    </row>
    <row r="707" spans="1:14" s="42" customFormat="1" x14ac:dyDescent="0.3">
      <c r="A707" s="43">
        <v>1394</v>
      </c>
      <c r="B707" s="42" t="s">
        <v>748</v>
      </c>
      <c r="C707" s="42" t="s">
        <v>768</v>
      </c>
      <c r="D707" s="42" t="s">
        <v>16</v>
      </c>
      <c r="F707" s="42">
        <v>3025</v>
      </c>
      <c r="G707" s="42" t="s">
        <v>1602</v>
      </c>
      <c r="H707" s="45" t="s">
        <v>1371</v>
      </c>
      <c r="I707" s="46">
        <v>7</v>
      </c>
      <c r="J707" s="46" t="s">
        <v>740</v>
      </c>
      <c r="K707" s="46"/>
      <c r="L707" s="45" t="str" cm="1">
        <f t="array" ref="L707">_xlfn.IFS(H707=Kontrakter!$B$3,Kontrakter!$C$3,H707=Kontrakter!$B$2,Kontrakter!$C$2,H707=Kontrakter!$B$4,Kontrakter!$C$4,H707=Kontrakter!$B$5,Kontrakter!$C$5,H707=Kontrakter!$B$6,Kontrakter!$C$6,H707=Kontrakter!$B$7,Kontrakter!$C$7,H707=Kontrakter!$B$8,Kontrakter!$C$8,H707=Kontrakter!$B$9,Kontrakter!$C$9,H707=Kontrakter!$B$10,Kontrakter!$C$10,H707=Kontrakter!$B$11,Kontrakter!$C$11)</f>
        <v>Rejlers Elsikkerhet AS</v>
      </c>
      <c r="M707" s="45" cm="1">
        <f t="array" ref="M707">_xlfn.IFS(L707=Kontrakter!$C$3,Kontrakter!$D$3,L707=Kontrakter!$C$2,Kontrakter!$D$2,L707=Kontrakter!$C$4,Kontrakter!$D$4,L707=Kontrakter!$C$5,Kontrakter!$D$5,L707=Kontrakter!$C$6,Kontrakter!$D$6,L707=Kontrakter!$C$7,Kontrakter!$D$7,L707=Kontrakter!$C$8,Kontrakter!$D$8,L707=Kontrakter!$C$9,Kontrakter!$D$9,L707=Kontrakter!$C$10,Kontrakter!$D$10,L707=Kontrakter!$C$11,Kontrakter!$D$11)</f>
        <v>95823000</v>
      </c>
      <c r="N707" s="47" t="str" cm="1">
        <f t="array" ref="N707">_xlfn.IFS(L707=Kontrakter!$C$3,Kontrakter!$E$3,L707=Kontrakter!$C$2,Kontrakter!$E$2,L707=Kontrakter!$C$4,Kontrakter!$E$4,L707=Kontrakter!$C$5,Kontrakter!$E$5,L707=Kontrakter!$C$6,Kontrakter!$E$6,L707=Kontrakter!$C$7,Kontrakter!$E$7,L707=Kontrakter!$C$8,Kontrakter!$E$8,L707=Kontrakter!$C$9,Kontrakter!$E$9,L707=Kontrakter!$C$10,Kontrakter!$E$10,L707=Kontrakter!$C$11,Kontrakter!$E$11)</f>
        <v>tilsyn@elvia.no</v>
      </c>
    </row>
    <row r="708" spans="1:14" s="42" customFormat="1" x14ac:dyDescent="0.3">
      <c r="A708" s="43">
        <v>1395</v>
      </c>
      <c r="B708" s="42" t="s">
        <v>769</v>
      </c>
      <c r="C708" s="42" t="s">
        <v>770</v>
      </c>
      <c r="D708" s="42" t="s">
        <v>16</v>
      </c>
      <c r="F708" s="42">
        <v>3025</v>
      </c>
      <c r="G708" s="42" t="s">
        <v>1602</v>
      </c>
      <c r="H708" s="45" t="s">
        <v>1371</v>
      </c>
      <c r="I708" s="46">
        <v>7</v>
      </c>
      <c r="J708" s="46" t="s">
        <v>740</v>
      </c>
      <c r="K708" s="46"/>
      <c r="L708" s="45" t="str" cm="1">
        <f t="array" ref="L708">_xlfn.IFS(H708=Kontrakter!$B$3,Kontrakter!$C$3,H708=Kontrakter!$B$2,Kontrakter!$C$2,H708=Kontrakter!$B$4,Kontrakter!$C$4,H708=Kontrakter!$B$5,Kontrakter!$C$5,H708=Kontrakter!$B$6,Kontrakter!$C$6,H708=Kontrakter!$B$7,Kontrakter!$C$7,H708=Kontrakter!$B$8,Kontrakter!$C$8,H708=Kontrakter!$B$9,Kontrakter!$C$9,H708=Kontrakter!$B$10,Kontrakter!$C$10,H708=Kontrakter!$B$11,Kontrakter!$C$11)</f>
        <v>Rejlers Elsikkerhet AS</v>
      </c>
      <c r="M708" s="45" cm="1">
        <f t="array" ref="M708">_xlfn.IFS(L708=Kontrakter!$C$3,Kontrakter!$D$3,L708=Kontrakter!$C$2,Kontrakter!$D$2,L708=Kontrakter!$C$4,Kontrakter!$D$4,L708=Kontrakter!$C$5,Kontrakter!$D$5,L708=Kontrakter!$C$6,Kontrakter!$D$6,L708=Kontrakter!$C$7,Kontrakter!$D$7,L708=Kontrakter!$C$8,Kontrakter!$D$8,L708=Kontrakter!$C$9,Kontrakter!$D$9,L708=Kontrakter!$C$10,Kontrakter!$D$10,L708=Kontrakter!$C$11,Kontrakter!$D$11)</f>
        <v>95823000</v>
      </c>
      <c r="N708" s="47" t="str" cm="1">
        <f t="array" ref="N708">_xlfn.IFS(L708=Kontrakter!$C$3,Kontrakter!$E$3,L708=Kontrakter!$C$2,Kontrakter!$E$2,L708=Kontrakter!$C$4,Kontrakter!$E$4,L708=Kontrakter!$C$5,Kontrakter!$E$5,L708=Kontrakter!$C$6,Kontrakter!$E$6,L708=Kontrakter!$C$7,Kontrakter!$E$7,L708=Kontrakter!$C$8,Kontrakter!$E$8,L708=Kontrakter!$C$9,Kontrakter!$E$9,L708=Kontrakter!$C$10,Kontrakter!$E$10,L708=Kontrakter!$C$11,Kontrakter!$E$11)</f>
        <v>tilsyn@elvia.no</v>
      </c>
    </row>
    <row r="709" spans="1:14" s="42" customFormat="1" x14ac:dyDescent="0.3">
      <c r="A709" s="43">
        <v>1396</v>
      </c>
      <c r="B709" s="42" t="s">
        <v>744</v>
      </c>
      <c r="C709" s="42" t="s">
        <v>771</v>
      </c>
      <c r="D709" s="42" t="s">
        <v>16</v>
      </c>
      <c r="F709" s="42">
        <v>3025</v>
      </c>
      <c r="G709" s="42" t="s">
        <v>1602</v>
      </c>
      <c r="H709" s="45" t="s">
        <v>1371</v>
      </c>
      <c r="I709" s="46">
        <v>7</v>
      </c>
      <c r="J709" s="46" t="s">
        <v>740</v>
      </c>
      <c r="K709" s="46"/>
      <c r="L709" s="45" t="str" cm="1">
        <f t="array" ref="L709">_xlfn.IFS(H709=Kontrakter!$B$3,Kontrakter!$C$3,H709=Kontrakter!$B$2,Kontrakter!$C$2,H709=Kontrakter!$B$4,Kontrakter!$C$4,H709=Kontrakter!$B$5,Kontrakter!$C$5,H709=Kontrakter!$B$6,Kontrakter!$C$6,H709=Kontrakter!$B$7,Kontrakter!$C$7,H709=Kontrakter!$B$8,Kontrakter!$C$8,H709=Kontrakter!$B$9,Kontrakter!$C$9,H709=Kontrakter!$B$10,Kontrakter!$C$10,H709=Kontrakter!$B$11,Kontrakter!$C$11)</f>
        <v>Rejlers Elsikkerhet AS</v>
      </c>
      <c r="M709" s="45" cm="1">
        <f t="array" ref="M709">_xlfn.IFS(L709=Kontrakter!$C$3,Kontrakter!$D$3,L709=Kontrakter!$C$2,Kontrakter!$D$2,L709=Kontrakter!$C$4,Kontrakter!$D$4,L709=Kontrakter!$C$5,Kontrakter!$D$5,L709=Kontrakter!$C$6,Kontrakter!$D$6,L709=Kontrakter!$C$7,Kontrakter!$D$7,L709=Kontrakter!$C$8,Kontrakter!$D$8,L709=Kontrakter!$C$9,Kontrakter!$D$9,L709=Kontrakter!$C$10,Kontrakter!$D$10,L709=Kontrakter!$C$11,Kontrakter!$D$11)</f>
        <v>95823000</v>
      </c>
      <c r="N709" s="47" t="str" cm="1">
        <f t="array" ref="N709">_xlfn.IFS(L709=Kontrakter!$C$3,Kontrakter!$E$3,L709=Kontrakter!$C$2,Kontrakter!$E$2,L709=Kontrakter!$C$4,Kontrakter!$E$4,L709=Kontrakter!$C$5,Kontrakter!$E$5,L709=Kontrakter!$C$6,Kontrakter!$E$6,L709=Kontrakter!$C$7,Kontrakter!$E$7,L709=Kontrakter!$C$8,Kontrakter!$E$8,L709=Kontrakter!$C$9,Kontrakter!$E$9,L709=Kontrakter!$C$10,Kontrakter!$E$10,L709=Kontrakter!$C$11,Kontrakter!$E$11)</f>
        <v>tilsyn@elvia.no</v>
      </c>
    </row>
    <row r="710" spans="1:14" s="42" customFormat="1" x14ac:dyDescent="0.3">
      <c r="A710" s="43">
        <v>1397</v>
      </c>
      <c r="B710" s="42" t="s">
        <v>772</v>
      </c>
      <c r="C710" s="42" t="s">
        <v>773</v>
      </c>
      <c r="D710" s="42" t="s">
        <v>16</v>
      </c>
      <c r="F710" s="42">
        <v>3025</v>
      </c>
      <c r="G710" s="42" t="s">
        <v>1602</v>
      </c>
      <c r="H710" s="45" t="s">
        <v>1371</v>
      </c>
      <c r="I710" s="46">
        <v>7</v>
      </c>
      <c r="J710" s="46" t="s">
        <v>740</v>
      </c>
      <c r="K710" s="46"/>
      <c r="L710" s="45" t="str" cm="1">
        <f t="array" ref="L710">_xlfn.IFS(H710=Kontrakter!$B$3,Kontrakter!$C$3,H710=Kontrakter!$B$2,Kontrakter!$C$2,H710=Kontrakter!$B$4,Kontrakter!$C$4,H710=Kontrakter!$B$5,Kontrakter!$C$5,H710=Kontrakter!$B$6,Kontrakter!$C$6,H710=Kontrakter!$B$7,Kontrakter!$C$7,H710=Kontrakter!$B$8,Kontrakter!$C$8,H710=Kontrakter!$B$9,Kontrakter!$C$9,H710=Kontrakter!$B$10,Kontrakter!$C$10,H710=Kontrakter!$B$11,Kontrakter!$C$11)</f>
        <v>Rejlers Elsikkerhet AS</v>
      </c>
      <c r="M710" s="45" cm="1">
        <f t="array" ref="M710">_xlfn.IFS(L710=Kontrakter!$C$3,Kontrakter!$D$3,L710=Kontrakter!$C$2,Kontrakter!$D$2,L710=Kontrakter!$C$4,Kontrakter!$D$4,L710=Kontrakter!$C$5,Kontrakter!$D$5,L710=Kontrakter!$C$6,Kontrakter!$D$6,L710=Kontrakter!$C$7,Kontrakter!$D$7,L710=Kontrakter!$C$8,Kontrakter!$D$8,L710=Kontrakter!$C$9,Kontrakter!$D$9,L710=Kontrakter!$C$10,Kontrakter!$D$10,L710=Kontrakter!$C$11,Kontrakter!$D$11)</f>
        <v>95823000</v>
      </c>
      <c r="N710" s="47" t="str" cm="1">
        <f t="array" ref="N710">_xlfn.IFS(L710=Kontrakter!$C$3,Kontrakter!$E$3,L710=Kontrakter!$C$2,Kontrakter!$E$2,L710=Kontrakter!$C$4,Kontrakter!$E$4,L710=Kontrakter!$C$5,Kontrakter!$E$5,L710=Kontrakter!$C$6,Kontrakter!$E$6,L710=Kontrakter!$C$7,Kontrakter!$E$7,L710=Kontrakter!$C$8,Kontrakter!$E$8,L710=Kontrakter!$C$9,Kontrakter!$E$9,L710=Kontrakter!$C$10,Kontrakter!$E$10,L710=Kontrakter!$C$11,Kontrakter!$E$11)</f>
        <v>tilsyn@elvia.no</v>
      </c>
    </row>
    <row r="711" spans="1:14" s="42" customFormat="1" x14ac:dyDescent="0.3">
      <c r="A711" s="43">
        <v>1399</v>
      </c>
      <c r="B711" s="42" t="s">
        <v>740</v>
      </c>
      <c r="C711" s="42" t="s">
        <v>774</v>
      </c>
      <c r="D711" s="42" t="s">
        <v>12</v>
      </c>
      <c r="F711" s="42">
        <v>3025</v>
      </c>
      <c r="G711" s="42" t="s">
        <v>1602</v>
      </c>
      <c r="H711" s="45" t="s">
        <v>1371</v>
      </c>
      <c r="I711" s="46">
        <v>7</v>
      </c>
      <c r="J711" s="46" t="s">
        <v>740</v>
      </c>
      <c r="K711" s="46"/>
      <c r="L711" s="45" t="str" cm="1">
        <f t="array" ref="L711">_xlfn.IFS(H711=Kontrakter!$B$3,Kontrakter!$C$3,H711=Kontrakter!$B$2,Kontrakter!$C$2,H711=Kontrakter!$B$4,Kontrakter!$C$4,H711=Kontrakter!$B$5,Kontrakter!$C$5,H711=Kontrakter!$B$6,Kontrakter!$C$6,H711=Kontrakter!$B$7,Kontrakter!$C$7,H711=Kontrakter!$B$8,Kontrakter!$C$8,H711=Kontrakter!$B$9,Kontrakter!$C$9,H711=Kontrakter!$B$10,Kontrakter!$C$10,H711=Kontrakter!$B$11,Kontrakter!$C$11)</f>
        <v>Rejlers Elsikkerhet AS</v>
      </c>
      <c r="M711" s="45" cm="1">
        <f t="array" ref="M711">_xlfn.IFS(L711=Kontrakter!$C$3,Kontrakter!$D$3,L711=Kontrakter!$C$2,Kontrakter!$D$2,L711=Kontrakter!$C$4,Kontrakter!$D$4,L711=Kontrakter!$C$5,Kontrakter!$D$5,L711=Kontrakter!$C$6,Kontrakter!$D$6,L711=Kontrakter!$C$7,Kontrakter!$D$7,L711=Kontrakter!$C$8,Kontrakter!$D$8,L711=Kontrakter!$C$9,Kontrakter!$D$9,L711=Kontrakter!$C$10,Kontrakter!$D$10,L711=Kontrakter!$C$11,Kontrakter!$D$11)</f>
        <v>95823000</v>
      </c>
      <c r="N711" s="47" t="str" cm="1">
        <f t="array" ref="N711">_xlfn.IFS(L711=Kontrakter!$C$3,Kontrakter!$E$3,L711=Kontrakter!$C$2,Kontrakter!$E$2,L711=Kontrakter!$C$4,Kontrakter!$E$4,L711=Kontrakter!$C$5,Kontrakter!$E$5,L711=Kontrakter!$C$6,Kontrakter!$E$6,L711=Kontrakter!$C$7,Kontrakter!$E$7,L711=Kontrakter!$C$8,Kontrakter!$E$8,L711=Kontrakter!$C$9,Kontrakter!$E$9,L711=Kontrakter!$C$10,Kontrakter!$E$10,L711=Kontrakter!$C$11,Kontrakter!$E$11)</f>
        <v>tilsyn@elvia.no</v>
      </c>
    </row>
    <row r="712" spans="1:14" s="42" customFormat="1" x14ac:dyDescent="0.3">
      <c r="A712" s="43">
        <v>1400</v>
      </c>
      <c r="B712" s="42" t="s">
        <v>1603</v>
      </c>
      <c r="C712" s="42" t="s">
        <v>1604</v>
      </c>
      <c r="F712" s="42">
        <v>3020</v>
      </c>
      <c r="G712" s="42" t="s">
        <v>1602</v>
      </c>
      <c r="H712" s="45" t="s">
        <v>1368</v>
      </c>
      <c r="I712" s="46">
        <v>4</v>
      </c>
      <c r="J712" s="46" t="s">
        <v>781</v>
      </c>
      <c r="K712" s="46"/>
      <c r="L712" s="45" t="str" cm="1">
        <f t="array" ref="L712">_xlfn.IFS(H712=Kontrakter!$B$3,Kontrakter!$C$3,H712=Kontrakter!$B$2,Kontrakter!$C$2,H712=Kontrakter!$B$4,Kontrakter!$C$4,H712=Kontrakter!$B$5,Kontrakter!$C$5,H712=Kontrakter!$B$6,Kontrakter!$C$6,H712=Kontrakter!$B$7,Kontrakter!$C$7,H712=Kontrakter!$B$8,Kontrakter!$C$8,H712=Kontrakter!$B$9,Kontrakter!$C$9,H712=Kontrakter!$B$10,Kontrakter!$C$10,H712=Kontrakter!$B$11,Kontrakter!$C$11)</f>
        <v>Omexom Elsikkerhet AS</v>
      </c>
      <c r="M712" s="45" cm="1">
        <f t="array" ref="M712">_xlfn.IFS(L712=Kontrakter!$C$3,Kontrakter!$D$3,L712=Kontrakter!$C$2,Kontrakter!$D$2,L712=Kontrakter!$C$4,Kontrakter!$D$4,L712=Kontrakter!$C$5,Kontrakter!$D$5,L712=Kontrakter!$C$6,Kontrakter!$D$6,L712=Kontrakter!$C$7,Kontrakter!$D$7,L712=Kontrakter!$C$8,Kontrakter!$D$8,L712=Kontrakter!$C$9,Kontrakter!$D$9,L712=Kontrakter!$C$10,Kontrakter!$D$10,L712=Kontrakter!$C$11,Kontrakter!$D$11)</f>
        <v>23128800</v>
      </c>
      <c r="N712" s="47" t="str" cm="1">
        <f t="array" ref="N712">_xlfn.IFS(L712=Kontrakter!$C$3,Kontrakter!$E$3,L712=Kontrakter!$C$2,Kontrakter!$E$2,L712=Kontrakter!$C$4,Kontrakter!$E$4,L712=Kontrakter!$C$5,Kontrakter!$E$5,L712=Kontrakter!$C$6,Kontrakter!$E$6,L712=Kontrakter!$C$7,Kontrakter!$E$7,L712=Kontrakter!$C$8,Kontrakter!$E$8,L712=Kontrakter!$C$9,Kontrakter!$E$9,L712=Kontrakter!$C$10,Kontrakter!$E$10,L712=Kontrakter!$C$11,Kontrakter!$E$11)</f>
        <v>tilsyn@elvia.no</v>
      </c>
    </row>
    <row r="713" spans="1:14" s="42" customFormat="1" x14ac:dyDescent="0.3">
      <c r="A713" s="43">
        <v>1401</v>
      </c>
      <c r="G713" s="42" t="s">
        <v>1602</v>
      </c>
      <c r="H713" s="45" t="s">
        <v>1368</v>
      </c>
      <c r="I713" s="46">
        <v>4</v>
      </c>
      <c r="J713" s="46" t="s">
        <v>781</v>
      </c>
      <c r="K713" s="46"/>
      <c r="L713" s="45" t="str" cm="1">
        <f t="array" ref="L713">_xlfn.IFS(H713=Kontrakter!$B$3,Kontrakter!$C$3,H713=Kontrakter!$B$2,Kontrakter!$C$2,H713=Kontrakter!$B$4,Kontrakter!$C$4,H713=Kontrakter!$B$5,Kontrakter!$C$5,H713=Kontrakter!$B$6,Kontrakter!$C$6,H713=Kontrakter!$B$7,Kontrakter!$C$7,H713=Kontrakter!$B$8,Kontrakter!$C$8,H713=Kontrakter!$B$9,Kontrakter!$C$9,H713=Kontrakter!$B$10,Kontrakter!$C$10,H713=Kontrakter!$B$11,Kontrakter!$C$11)</f>
        <v>Omexom Elsikkerhet AS</v>
      </c>
      <c r="M713" s="45" cm="1">
        <f t="array" ref="M713">_xlfn.IFS(L713=Kontrakter!$C$3,Kontrakter!$D$3,L713=Kontrakter!$C$2,Kontrakter!$D$2,L713=Kontrakter!$C$4,Kontrakter!$D$4,L713=Kontrakter!$C$5,Kontrakter!$D$5,L713=Kontrakter!$C$6,Kontrakter!$D$6,L713=Kontrakter!$C$7,Kontrakter!$D$7,L713=Kontrakter!$C$8,Kontrakter!$D$8,L713=Kontrakter!$C$9,Kontrakter!$D$9,L713=Kontrakter!$C$10,Kontrakter!$D$10,L713=Kontrakter!$C$11,Kontrakter!$D$11)</f>
        <v>23128800</v>
      </c>
      <c r="N713" s="47" t="str" cm="1">
        <f t="array" ref="N713">_xlfn.IFS(L713=Kontrakter!$C$3,Kontrakter!$E$3,L713=Kontrakter!$C$2,Kontrakter!$E$2,L713=Kontrakter!$C$4,Kontrakter!$E$4,L713=Kontrakter!$C$5,Kontrakter!$E$5,L713=Kontrakter!$C$6,Kontrakter!$E$6,L713=Kontrakter!$C$7,Kontrakter!$E$7,L713=Kontrakter!$C$8,Kontrakter!$E$8,L713=Kontrakter!$C$9,Kontrakter!$E$9,L713=Kontrakter!$C$10,Kontrakter!$E$10,L713=Kontrakter!$C$11,Kontrakter!$E$11)</f>
        <v>tilsyn@elvia.no</v>
      </c>
    </row>
    <row r="714" spans="1:14" s="42" customFormat="1" x14ac:dyDescent="0.3">
      <c r="A714" s="43">
        <v>1404</v>
      </c>
      <c r="B714" s="42" t="s">
        <v>1603</v>
      </c>
      <c r="F714" s="42">
        <v>3020</v>
      </c>
      <c r="G714" s="42" t="s">
        <v>1602</v>
      </c>
      <c r="H714" s="45" t="s">
        <v>1368</v>
      </c>
      <c r="I714" s="46">
        <v>4</v>
      </c>
      <c r="J714" s="46" t="s">
        <v>781</v>
      </c>
      <c r="K714" s="46"/>
      <c r="L714" s="45" t="str" cm="1">
        <f t="array" ref="L714">_xlfn.IFS(H714=Kontrakter!$B$3,Kontrakter!$C$3,H714=Kontrakter!$B$2,Kontrakter!$C$2,H714=Kontrakter!$B$4,Kontrakter!$C$4,H714=Kontrakter!$B$5,Kontrakter!$C$5,H714=Kontrakter!$B$6,Kontrakter!$C$6,H714=Kontrakter!$B$7,Kontrakter!$C$7,H714=Kontrakter!$B$8,Kontrakter!$C$8,H714=Kontrakter!$B$9,Kontrakter!$C$9,H714=Kontrakter!$B$10,Kontrakter!$C$10,H714=Kontrakter!$B$11,Kontrakter!$C$11)</f>
        <v>Omexom Elsikkerhet AS</v>
      </c>
      <c r="M714" s="45" cm="1">
        <f t="array" ref="M714">_xlfn.IFS(L714=Kontrakter!$C$3,Kontrakter!$D$3,L714=Kontrakter!$C$2,Kontrakter!$D$2,L714=Kontrakter!$C$4,Kontrakter!$D$4,L714=Kontrakter!$C$5,Kontrakter!$D$5,L714=Kontrakter!$C$6,Kontrakter!$D$6,L714=Kontrakter!$C$7,Kontrakter!$D$7,L714=Kontrakter!$C$8,Kontrakter!$D$8,L714=Kontrakter!$C$9,Kontrakter!$D$9,L714=Kontrakter!$C$10,Kontrakter!$D$10,L714=Kontrakter!$C$11,Kontrakter!$D$11)</f>
        <v>23128800</v>
      </c>
      <c r="N714" s="47" t="str" cm="1">
        <f t="array" ref="N714">_xlfn.IFS(L714=Kontrakter!$C$3,Kontrakter!$E$3,L714=Kontrakter!$C$2,Kontrakter!$E$2,L714=Kontrakter!$C$4,Kontrakter!$E$4,L714=Kontrakter!$C$5,Kontrakter!$E$5,L714=Kontrakter!$C$6,Kontrakter!$E$6,L714=Kontrakter!$C$7,Kontrakter!$E$7,L714=Kontrakter!$C$8,Kontrakter!$E$8,L714=Kontrakter!$C$9,Kontrakter!$E$9,L714=Kontrakter!$C$10,Kontrakter!$E$10,L714=Kontrakter!$C$11,Kontrakter!$E$11)</f>
        <v>tilsyn@elvia.no</v>
      </c>
    </row>
    <row r="715" spans="1:14" s="42" customFormat="1" x14ac:dyDescent="0.3">
      <c r="A715" s="43">
        <v>1405</v>
      </c>
      <c r="B715" s="42" t="s">
        <v>1603</v>
      </c>
      <c r="F715" s="42">
        <v>3020</v>
      </c>
      <c r="G715" s="42" t="s">
        <v>1602</v>
      </c>
      <c r="H715" s="45" t="s">
        <v>1368</v>
      </c>
      <c r="I715" s="46">
        <v>4</v>
      </c>
      <c r="J715" s="46" t="s">
        <v>781</v>
      </c>
      <c r="K715" s="46"/>
      <c r="L715" s="45" t="str" cm="1">
        <f t="array" ref="L715">_xlfn.IFS(H715=Kontrakter!$B$3,Kontrakter!$C$3,H715=Kontrakter!$B$2,Kontrakter!$C$2,H715=Kontrakter!$B$4,Kontrakter!$C$4,H715=Kontrakter!$B$5,Kontrakter!$C$5,H715=Kontrakter!$B$6,Kontrakter!$C$6,H715=Kontrakter!$B$7,Kontrakter!$C$7,H715=Kontrakter!$B$8,Kontrakter!$C$8,H715=Kontrakter!$B$9,Kontrakter!$C$9,H715=Kontrakter!$B$10,Kontrakter!$C$10,H715=Kontrakter!$B$11,Kontrakter!$C$11)</f>
        <v>Omexom Elsikkerhet AS</v>
      </c>
      <c r="M715" s="45" cm="1">
        <f t="array" ref="M715">_xlfn.IFS(L715=Kontrakter!$C$3,Kontrakter!$D$3,L715=Kontrakter!$C$2,Kontrakter!$D$2,L715=Kontrakter!$C$4,Kontrakter!$D$4,L715=Kontrakter!$C$5,Kontrakter!$D$5,L715=Kontrakter!$C$6,Kontrakter!$D$6,L715=Kontrakter!$C$7,Kontrakter!$D$7,L715=Kontrakter!$C$8,Kontrakter!$D$8,L715=Kontrakter!$C$9,Kontrakter!$D$9,L715=Kontrakter!$C$10,Kontrakter!$D$10,L715=Kontrakter!$C$11,Kontrakter!$D$11)</f>
        <v>23128800</v>
      </c>
      <c r="N715" s="47" t="str" cm="1">
        <f t="array" ref="N715">_xlfn.IFS(L715=Kontrakter!$C$3,Kontrakter!$E$3,L715=Kontrakter!$C$2,Kontrakter!$E$2,L715=Kontrakter!$C$4,Kontrakter!$E$4,L715=Kontrakter!$C$5,Kontrakter!$E$5,L715=Kontrakter!$C$6,Kontrakter!$E$6,L715=Kontrakter!$C$7,Kontrakter!$E$7,L715=Kontrakter!$C$8,Kontrakter!$E$8,L715=Kontrakter!$C$9,Kontrakter!$E$9,L715=Kontrakter!$C$10,Kontrakter!$E$10,L715=Kontrakter!$C$11,Kontrakter!$E$11)</f>
        <v>tilsyn@elvia.no</v>
      </c>
    </row>
    <row r="716" spans="1:14" s="42" customFormat="1" x14ac:dyDescent="0.3">
      <c r="A716" s="43">
        <v>1406</v>
      </c>
      <c r="B716" s="42" t="s">
        <v>1603</v>
      </c>
      <c r="F716" s="42">
        <v>3020</v>
      </c>
      <c r="G716" s="42" t="s">
        <v>1602</v>
      </c>
      <c r="H716" s="45" t="s">
        <v>1368</v>
      </c>
      <c r="I716" s="46">
        <v>4</v>
      </c>
      <c r="J716" s="46" t="s">
        <v>781</v>
      </c>
      <c r="K716" s="46"/>
      <c r="L716" s="45" t="str" cm="1">
        <f t="array" ref="L716">_xlfn.IFS(H716=Kontrakter!$B$3,Kontrakter!$C$3,H716=Kontrakter!$B$2,Kontrakter!$C$2,H716=Kontrakter!$B$4,Kontrakter!$C$4,H716=Kontrakter!$B$5,Kontrakter!$C$5,H716=Kontrakter!$B$6,Kontrakter!$C$6,H716=Kontrakter!$B$7,Kontrakter!$C$7,H716=Kontrakter!$B$8,Kontrakter!$C$8,H716=Kontrakter!$B$9,Kontrakter!$C$9,H716=Kontrakter!$B$10,Kontrakter!$C$10,H716=Kontrakter!$B$11,Kontrakter!$C$11)</f>
        <v>Omexom Elsikkerhet AS</v>
      </c>
      <c r="M716" s="45" cm="1">
        <f t="array" ref="M716">_xlfn.IFS(L716=Kontrakter!$C$3,Kontrakter!$D$3,L716=Kontrakter!$C$2,Kontrakter!$D$2,L716=Kontrakter!$C$4,Kontrakter!$D$4,L716=Kontrakter!$C$5,Kontrakter!$D$5,L716=Kontrakter!$C$6,Kontrakter!$D$6,L716=Kontrakter!$C$7,Kontrakter!$D$7,L716=Kontrakter!$C$8,Kontrakter!$D$8,L716=Kontrakter!$C$9,Kontrakter!$D$9,L716=Kontrakter!$C$10,Kontrakter!$D$10,L716=Kontrakter!$C$11,Kontrakter!$D$11)</f>
        <v>23128800</v>
      </c>
      <c r="N716" s="47" t="str" cm="1">
        <f t="array" ref="N716">_xlfn.IFS(L716=Kontrakter!$C$3,Kontrakter!$E$3,L716=Kontrakter!$C$2,Kontrakter!$E$2,L716=Kontrakter!$C$4,Kontrakter!$E$4,L716=Kontrakter!$C$5,Kontrakter!$E$5,L716=Kontrakter!$C$6,Kontrakter!$E$6,L716=Kontrakter!$C$7,Kontrakter!$E$7,L716=Kontrakter!$C$8,Kontrakter!$E$8,L716=Kontrakter!$C$9,Kontrakter!$E$9,L716=Kontrakter!$C$10,Kontrakter!$E$10,L716=Kontrakter!$C$11,Kontrakter!$E$11)</f>
        <v>tilsyn@elvia.no</v>
      </c>
    </row>
    <row r="717" spans="1:14" s="42" customFormat="1" x14ac:dyDescent="0.3">
      <c r="A717" s="43">
        <v>1407</v>
      </c>
      <c r="B717" s="42" t="s">
        <v>775</v>
      </c>
      <c r="C717" s="42" t="s">
        <v>776</v>
      </c>
      <c r="D717" s="42" t="s">
        <v>16</v>
      </c>
      <c r="F717" s="42">
        <v>3021</v>
      </c>
      <c r="G717" s="42" t="s">
        <v>1602</v>
      </c>
      <c r="H717" s="45" t="s">
        <v>1368</v>
      </c>
      <c r="I717" s="46">
        <v>4</v>
      </c>
      <c r="J717" s="46" t="s">
        <v>777</v>
      </c>
      <c r="K717" s="46"/>
      <c r="L717" s="45" t="str" cm="1">
        <f t="array" ref="L717">_xlfn.IFS(H717=Kontrakter!$B$3,Kontrakter!$C$3,H717=Kontrakter!$B$2,Kontrakter!$C$2,H717=Kontrakter!$B$4,Kontrakter!$C$4,H717=Kontrakter!$B$5,Kontrakter!$C$5,H717=Kontrakter!$B$6,Kontrakter!$C$6,H717=Kontrakter!$B$7,Kontrakter!$C$7,H717=Kontrakter!$B$8,Kontrakter!$C$8,H717=Kontrakter!$B$9,Kontrakter!$C$9,H717=Kontrakter!$B$10,Kontrakter!$C$10,H717=Kontrakter!$B$11,Kontrakter!$C$11)</f>
        <v>Omexom Elsikkerhet AS</v>
      </c>
      <c r="M717" s="45" cm="1">
        <f t="array" ref="M717">_xlfn.IFS(L717=Kontrakter!$C$3,Kontrakter!$D$3,L717=Kontrakter!$C$2,Kontrakter!$D$2,L717=Kontrakter!$C$4,Kontrakter!$D$4,L717=Kontrakter!$C$5,Kontrakter!$D$5,L717=Kontrakter!$C$6,Kontrakter!$D$6,L717=Kontrakter!$C$7,Kontrakter!$D$7,L717=Kontrakter!$C$8,Kontrakter!$D$8,L717=Kontrakter!$C$9,Kontrakter!$D$9,L717=Kontrakter!$C$10,Kontrakter!$D$10,L717=Kontrakter!$C$11,Kontrakter!$D$11)</f>
        <v>23128800</v>
      </c>
      <c r="N717" s="47" t="str" cm="1">
        <f t="array" ref="N717">_xlfn.IFS(L717=Kontrakter!$C$3,Kontrakter!$E$3,L717=Kontrakter!$C$2,Kontrakter!$E$2,L717=Kontrakter!$C$4,Kontrakter!$E$4,L717=Kontrakter!$C$5,Kontrakter!$E$5,L717=Kontrakter!$C$6,Kontrakter!$E$6,L717=Kontrakter!$C$7,Kontrakter!$E$7,L717=Kontrakter!$C$8,Kontrakter!$E$8,L717=Kontrakter!$C$9,Kontrakter!$E$9,L717=Kontrakter!$C$10,Kontrakter!$E$10,L717=Kontrakter!$C$11,Kontrakter!$E$11)</f>
        <v>tilsyn@elvia.no</v>
      </c>
    </row>
    <row r="718" spans="1:14" s="42" customFormat="1" x14ac:dyDescent="0.3">
      <c r="A718" s="43">
        <v>1408</v>
      </c>
      <c r="B718" s="42" t="s">
        <v>1605</v>
      </c>
      <c r="C718" s="42" t="s">
        <v>1606</v>
      </c>
      <c r="D718" s="42" t="s">
        <v>16</v>
      </c>
      <c r="F718" s="42">
        <v>3020</v>
      </c>
      <c r="G718" s="42" t="s">
        <v>1602</v>
      </c>
      <c r="H718" s="45" t="s">
        <v>1368</v>
      </c>
      <c r="I718" s="46">
        <v>4</v>
      </c>
      <c r="J718" s="46" t="s">
        <v>781</v>
      </c>
      <c r="K718" s="46"/>
      <c r="L718" s="45" t="str" cm="1">
        <f t="array" ref="L718">_xlfn.IFS(H718=Kontrakter!$B$3,Kontrakter!$C$3,H718=Kontrakter!$B$2,Kontrakter!$C$2,H718=Kontrakter!$B$4,Kontrakter!$C$4,H718=Kontrakter!$B$5,Kontrakter!$C$5,H718=Kontrakter!$B$6,Kontrakter!$C$6,H718=Kontrakter!$B$7,Kontrakter!$C$7,H718=Kontrakter!$B$8,Kontrakter!$C$8,H718=Kontrakter!$B$9,Kontrakter!$C$9,H718=Kontrakter!$B$10,Kontrakter!$C$10,H718=Kontrakter!$B$11,Kontrakter!$C$11)</f>
        <v>Omexom Elsikkerhet AS</v>
      </c>
      <c r="M718" s="45" cm="1">
        <f t="array" ref="M718">_xlfn.IFS(L718=Kontrakter!$C$3,Kontrakter!$D$3,L718=Kontrakter!$C$2,Kontrakter!$D$2,L718=Kontrakter!$C$4,Kontrakter!$D$4,L718=Kontrakter!$C$5,Kontrakter!$D$5,L718=Kontrakter!$C$6,Kontrakter!$D$6,L718=Kontrakter!$C$7,Kontrakter!$D$7,L718=Kontrakter!$C$8,Kontrakter!$D$8,L718=Kontrakter!$C$9,Kontrakter!$D$9,L718=Kontrakter!$C$10,Kontrakter!$D$10,L718=Kontrakter!$C$11,Kontrakter!$D$11)</f>
        <v>23128800</v>
      </c>
      <c r="N718" s="47" t="str" cm="1">
        <f t="array" ref="N718">_xlfn.IFS(L718=Kontrakter!$C$3,Kontrakter!$E$3,L718=Kontrakter!$C$2,Kontrakter!$E$2,L718=Kontrakter!$C$4,Kontrakter!$E$4,L718=Kontrakter!$C$5,Kontrakter!$E$5,L718=Kontrakter!$C$6,Kontrakter!$E$6,L718=Kontrakter!$C$7,Kontrakter!$E$7,L718=Kontrakter!$C$8,Kontrakter!$E$8,L718=Kontrakter!$C$9,Kontrakter!$E$9,L718=Kontrakter!$C$10,Kontrakter!$E$10,L718=Kontrakter!$C$11,Kontrakter!$E$11)</f>
        <v>tilsyn@elvia.no</v>
      </c>
    </row>
    <row r="719" spans="1:14" s="42" customFormat="1" x14ac:dyDescent="0.3">
      <c r="A719" s="43">
        <v>1410</v>
      </c>
      <c r="B719" s="42" t="s">
        <v>778</v>
      </c>
      <c r="C719" s="42" t="s">
        <v>779</v>
      </c>
      <c r="D719" s="42" t="s">
        <v>16</v>
      </c>
      <c r="F719" s="42">
        <v>3020</v>
      </c>
      <c r="G719" s="42" t="s">
        <v>1602</v>
      </c>
      <c r="H719" s="45" t="s">
        <v>1368</v>
      </c>
      <c r="I719" s="46">
        <v>4</v>
      </c>
      <c r="J719" s="46" t="s">
        <v>781</v>
      </c>
      <c r="K719" s="46"/>
      <c r="L719" s="45" t="str" cm="1">
        <f t="array" ref="L719">_xlfn.IFS(H719=Kontrakter!$B$3,Kontrakter!$C$3,H719=Kontrakter!$B$2,Kontrakter!$C$2,H719=Kontrakter!$B$4,Kontrakter!$C$4,H719=Kontrakter!$B$5,Kontrakter!$C$5,H719=Kontrakter!$B$6,Kontrakter!$C$6,H719=Kontrakter!$B$7,Kontrakter!$C$7,H719=Kontrakter!$B$8,Kontrakter!$C$8,H719=Kontrakter!$B$9,Kontrakter!$C$9,H719=Kontrakter!$B$10,Kontrakter!$C$10,H719=Kontrakter!$B$11,Kontrakter!$C$11)</f>
        <v>Omexom Elsikkerhet AS</v>
      </c>
      <c r="M719" s="45" cm="1">
        <f t="array" ref="M719">_xlfn.IFS(L719=Kontrakter!$C$3,Kontrakter!$D$3,L719=Kontrakter!$C$2,Kontrakter!$D$2,L719=Kontrakter!$C$4,Kontrakter!$D$4,L719=Kontrakter!$C$5,Kontrakter!$D$5,L719=Kontrakter!$C$6,Kontrakter!$D$6,L719=Kontrakter!$C$7,Kontrakter!$D$7,L719=Kontrakter!$C$8,Kontrakter!$D$8,L719=Kontrakter!$C$9,Kontrakter!$D$9,L719=Kontrakter!$C$10,Kontrakter!$D$10,L719=Kontrakter!$C$11,Kontrakter!$D$11)</f>
        <v>23128800</v>
      </c>
      <c r="N719" s="47" t="str" cm="1">
        <f t="array" ref="N719">_xlfn.IFS(L719=Kontrakter!$C$3,Kontrakter!$E$3,L719=Kontrakter!$C$2,Kontrakter!$E$2,L719=Kontrakter!$C$4,Kontrakter!$E$4,L719=Kontrakter!$C$5,Kontrakter!$E$5,L719=Kontrakter!$C$6,Kontrakter!$E$6,L719=Kontrakter!$C$7,Kontrakter!$E$7,L719=Kontrakter!$C$8,Kontrakter!$E$8,L719=Kontrakter!$C$9,Kontrakter!$E$9,L719=Kontrakter!$C$10,Kontrakter!$E$10,L719=Kontrakter!$C$11,Kontrakter!$E$11)</f>
        <v>tilsyn@elvia.no</v>
      </c>
    </row>
    <row r="720" spans="1:14" s="42" customFormat="1" x14ac:dyDescent="0.3">
      <c r="A720" s="43">
        <v>1411</v>
      </c>
      <c r="B720" s="42" t="s">
        <v>778</v>
      </c>
      <c r="C720" s="42" t="s">
        <v>782</v>
      </c>
      <c r="D720" s="42" t="s">
        <v>12</v>
      </c>
      <c r="F720" s="42">
        <v>3020</v>
      </c>
      <c r="G720" s="42" t="s">
        <v>1602</v>
      </c>
      <c r="H720" s="45" t="s">
        <v>1368</v>
      </c>
      <c r="I720" s="46">
        <v>4</v>
      </c>
      <c r="J720" s="46" t="s">
        <v>781</v>
      </c>
      <c r="K720" s="46"/>
      <c r="L720" s="45" t="str" cm="1">
        <f t="array" ref="L720">_xlfn.IFS(H720=Kontrakter!$B$3,Kontrakter!$C$3,H720=Kontrakter!$B$2,Kontrakter!$C$2,H720=Kontrakter!$B$4,Kontrakter!$C$4,H720=Kontrakter!$B$5,Kontrakter!$C$5,H720=Kontrakter!$B$6,Kontrakter!$C$6,H720=Kontrakter!$B$7,Kontrakter!$C$7,H720=Kontrakter!$B$8,Kontrakter!$C$8,H720=Kontrakter!$B$9,Kontrakter!$C$9,H720=Kontrakter!$B$10,Kontrakter!$C$10,H720=Kontrakter!$B$11,Kontrakter!$C$11)</f>
        <v>Omexom Elsikkerhet AS</v>
      </c>
      <c r="M720" s="45" cm="1">
        <f t="array" ref="M720">_xlfn.IFS(L720=Kontrakter!$C$3,Kontrakter!$D$3,L720=Kontrakter!$C$2,Kontrakter!$D$2,L720=Kontrakter!$C$4,Kontrakter!$D$4,L720=Kontrakter!$C$5,Kontrakter!$D$5,L720=Kontrakter!$C$6,Kontrakter!$D$6,L720=Kontrakter!$C$7,Kontrakter!$D$7,L720=Kontrakter!$C$8,Kontrakter!$D$8,L720=Kontrakter!$C$9,Kontrakter!$D$9,L720=Kontrakter!$C$10,Kontrakter!$D$10,L720=Kontrakter!$C$11,Kontrakter!$D$11)</f>
        <v>23128800</v>
      </c>
      <c r="N720" s="47" t="str" cm="1">
        <f t="array" ref="N720">_xlfn.IFS(L720=Kontrakter!$C$3,Kontrakter!$E$3,L720=Kontrakter!$C$2,Kontrakter!$E$2,L720=Kontrakter!$C$4,Kontrakter!$E$4,L720=Kontrakter!$C$5,Kontrakter!$E$5,L720=Kontrakter!$C$6,Kontrakter!$E$6,L720=Kontrakter!$C$7,Kontrakter!$E$7,L720=Kontrakter!$C$8,Kontrakter!$E$8,L720=Kontrakter!$C$9,Kontrakter!$E$9,L720=Kontrakter!$C$10,Kontrakter!$E$10,L720=Kontrakter!$C$11,Kontrakter!$E$11)</f>
        <v>tilsyn@elvia.no</v>
      </c>
    </row>
    <row r="721" spans="1:14" s="42" customFormat="1" x14ac:dyDescent="0.3">
      <c r="A721" s="43">
        <v>1412</v>
      </c>
      <c r="B721" s="42" t="s">
        <v>783</v>
      </c>
      <c r="C721" s="42" t="s">
        <v>784</v>
      </c>
      <c r="D721" s="42" t="s">
        <v>16</v>
      </c>
      <c r="F721" s="42">
        <v>3020</v>
      </c>
      <c r="G721" s="42" t="s">
        <v>1602</v>
      </c>
      <c r="H721" s="45" t="s">
        <v>1368</v>
      </c>
      <c r="I721" s="46">
        <v>4</v>
      </c>
      <c r="J721" s="46" t="s">
        <v>781</v>
      </c>
      <c r="K721" s="46"/>
      <c r="L721" s="45" t="str" cm="1">
        <f t="array" ref="L721">_xlfn.IFS(H721=Kontrakter!$B$3,Kontrakter!$C$3,H721=Kontrakter!$B$2,Kontrakter!$C$2,H721=Kontrakter!$B$4,Kontrakter!$C$4,H721=Kontrakter!$B$5,Kontrakter!$C$5,H721=Kontrakter!$B$6,Kontrakter!$C$6,H721=Kontrakter!$B$7,Kontrakter!$C$7,H721=Kontrakter!$B$8,Kontrakter!$C$8,H721=Kontrakter!$B$9,Kontrakter!$C$9,H721=Kontrakter!$B$10,Kontrakter!$C$10,H721=Kontrakter!$B$11,Kontrakter!$C$11)</f>
        <v>Omexom Elsikkerhet AS</v>
      </c>
      <c r="M721" s="45" cm="1">
        <f t="array" ref="M721">_xlfn.IFS(L721=Kontrakter!$C$3,Kontrakter!$D$3,L721=Kontrakter!$C$2,Kontrakter!$D$2,L721=Kontrakter!$C$4,Kontrakter!$D$4,L721=Kontrakter!$C$5,Kontrakter!$D$5,L721=Kontrakter!$C$6,Kontrakter!$D$6,L721=Kontrakter!$C$7,Kontrakter!$D$7,L721=Kontrakter!$C$8,Kontrakter!$D$8,L721=Kontrakter!$C$9,Kontrakter!$D$9,L721=Kontrakter!$C$10,Kontrakter!$D$10,L721=Kontrakter!$C$11,Kontrakter!$D$11)</f>
        <v>23128800</v>
      </c>
      <c r="N721" s="47" t="str" cm="1">
        <f t="array" ref="N721">_xlfn.IFS(L721=Kontrakter!$C$3,Kontrakter!$E$3,L721=Kontrakter!$C$2,Kontrakter!$E$2,L721=Kontrakter!$C$4,Kontrakter!$E$4,L721=Kontrakter!$C$5,Kontrakter!$E$5,L721=Kontrakter!$C$6,Kontrakter!$E$6,L721=Kontrakter!$C$7,Kontrakter!$E$7,L721=Kontrakter!$C$8,Kontrakter!$E$8,L721=Kontrakter!$C$9,Kontrakter!$E$9,L721=Kontrakter!$C$10,Kontrakter!$E$10,L721=Kontrakter!$C$11,Kontrakter!$E$11)</f>
        <v>tilsyn@elvia.no</v>
      </c>
    </row>
    <row r="722" spans="1:14" s="42" customFormat="1" x14ac:dyDescent="0.3">
      <c r="A722" s="43">
        <v>1413</v>
      </c>
      <c r="B722" s="42" t="s">
        <v>785</v>
      </c>
      <c r="C722" s="42" t="s">
        <v>786</v>
      </c>
      <c r="D722" s="42" t="s">
        <v>15</v>
      </c>
      <c r="F722" s="42">
        <v>3020</v>
      </c>
      <c r="G722" s="42" t="s">
        <v>1602</v>
      </c>
      <c r="H722" s="45" t="s">
        <v>1368</v>
      </c>
      <c r="I722" s="46">
        <v>4</v>
      </c>
      <c r="J722" s="46" t="s">
        <v>781</v>
      </c>
      <c r="K722" s="46"/>
      <c r="L722" s="45" t="str" cm="1">
        <f t="array" ref="L722">_xlfn.IFS(H722=Kontrakter!$B$3,Kontrakter!$C$3,H722=Kontrakter!$B$2,Kontrakter!$C$2,H722=Kontrakter!$B$4,Kontrakter!$C$4,H722=Kontrakter!$B$5,Kontrakter!$C$5,H722=Kontrakter!$B$6,Kontrakter!$C$6,H722=Kontrakter!$B$7,Kontrakter!$C$7,H722=Kontrakter!$B$8,Kontrakter!$C$8,H722=Kontrakter!$B$9,Kontrakter!$C$9,H722=Kontrakter!$B$10,Kontrakter!$C$10,H722=Kontrakter!$B$11,Kontrakter!$C$11)</f>
        <v>Omexom Elsikkerhet AS</v>
      </c>
      <c r="M722" s="45" cm="1">
        <f t="array" ref="M722">_xlfn.IFS(L722=Kontrakter!$C$3,Kontrakter!$D$3,L722=Kontrakter!$C$2,Kontrakter!$D$2,L722=Kontrakter!$C$4,Kontrakter!$D$4,L722=Kontrakter!$C$5,Kontrakter!$D$5,L722=Kontrakter!$C$6,Kontrakter!$D$6,L722=Kontrakter!$C$7,Kontrakter!$D$7,L722=Kontrakter!$C$8,Kontrakter!$D$8,L722=Kontrakter!$C$9,Kontrakter!$D$9,L722=Kontrakter!$C$10,Kontrakter!$D$10,L722=Kontrakter!$C$11,Kontrakter!$D$11)</f>
        <v>23128800</v>
      </c>
      <c r="N722" s="47" t="str" cm="1">
        <f t="array" ref="N722">_xlfn.IFS(L722=Kontrakter!$C$3,Kontrakter!$E$3,L722=Kontrakter!$C$2,Kontrakter!$E$2,L722=Kontrakter!$C$4,Kontrakter!$E$4,L722=Kontrakter!$C$5,Kontrakter!$E$5,L722=Kontrakter!$C$6,Kontrakter!$E$6,L722=Kontrakter!$C$7,Kontrakter!$E$7,L722=Kontrakter!$C$8,Kontrakter!$E$8,L722=Kontrakter!$C$9,Kontrakter!$E$9,L722=Kontrakter!$C$10,Kontrakter!$E$10,L722=Kontrakter!$C$11,Kontrakter!$E$11)</f>
        <v>tilsyn@elvia.no</v>
      </c>
    </row>
    <row r="723" spans="1:14" s="42" customFormat="1" x14ac:dyDescent="0.3">
      <c r="A723" s="43">
        <v>1414</v>
      </c>
      <c r="B723" s="42" t="s">
        <v>787</v>
      </c>
      <c r="C723" s="42" t="s">
        <v>788</v>
      </c>
      <c r="D723" s="42" t="s">
        <v>16</v>
      </c>
      <c r="F723" s="42">
        <v>3020</v>
      </c>
      <c r="G723" s="42" t="s">
        <v>1602</v>
      </c>
      <c r="H723" s="45" t="s">
        <v>1368</v>
      </c>
      <c r="I723" s="46">
        <v>4</v>
      </c>
      <c r="J723" s="46" t="s">
        <v>781</v>
      </c>
      <c r="K723" s="46"/>
      <c r="L723" s="45" t="str" cm="1">
        <f t="array" ref="L723">_xlfn.IFS(H723=Kontrakter!$B$3,Kontrakter!$C$3,H723=Kontrakter!$B$2,Kontrakter!$C$2,H723=Kontrakter!$B$4,Kontrakter!$C$4,H723=Kontrakter!$B$5,Kontrakter!$C$5,H723=Kontrakter!$B$6,Kontrakter!$C$6,H723=Kontrakter!$B$7,Kontrakter!$C$7,H723=Kontrakter!$B$8,Kontrakter!$C$8,H723=Kontrakter!$B$9,Kontrakter!$C$9,H723=Kontrakter!$B$10,Kontrakter!$C$10,H723=Kontrakter!$B$11,Kontrakter!$C$11)</f>
        <v>Omexom Elsikkerhet AS</v>
      </c>
      <c r="M723" s="45" cm="1">
        <f t="array" ref="M723">_xlfn.IFS(L723=Kontrakter!$C$3,Kontrakter!$D$3,L723=Kontrakter!$C$2,Kontrakter!$D$2,L723=Kontrakter!$C$4,Kontrakter!$D$4,L723=Kontrakter!$C$5,Kontrakter!$D$5,L723=Kontrakter!$C$6,Kontrakter!$D$6,L723=Kontrakter!$C$7,Kontrakter!$D$7,L723=Kontrakter!$C$8,Kontrakter!$D$8,L723=Kontrakter!$C$9,Kontrakter!$D$9,L723=Kontrakter!$C$10,Kontrakter!$D$10,L723=Kontrakter!$C$11,Kontrakter!$D$11)</f>
        <v>23128800</v>
      </c>
      <c r="N723" s="47" t="str" cm="1">
        <f t="array" ref="N723">_xlfn.IFS(L723=Kontrakter!$C$3,Kontrakter!$E$3,L723=Kontrakter!$C$2,Kontrakter!$E$2,L723=Kontrakter!$C$4,Kontrakter!$E$4,L723=Kontrakter!$C$5,Kontrakter!$E$5,L723=Kontrakter!$C$6,Kontrakter!$E$6,L723=Kontrakter!$C$7,Kontrakter!$E$7,L723=Kontrakter!$C$8,Kontrakter!$E$8,L723=Kontrakter!$C$9,Kontrakter!$E$9,L723=Kontrakter!$C$10,Kontrakter!$E$10,L723=Kontrakter!$C$11,Kontrakter!$E$11)</f>
        <v>tilsyn@elvia.no</v>
      </c>
    </row>
    <row r="724" spans="1:14" s="42" customFormat="1" x14ac:dyDescent="0.3">
      <c r="A724" s="43">
        <v>1415</v>
      </c>
      <c r="B724" s="42" t="s">
        <v>780</v>
      </c>
      <c r="C724" s="42" t="s">
        <v>789</v>
      </c>
      <c r="D724" s="42" t="s">
        <v>16</v>
      </c>
      <c r="F724" s="42">
        <v>3020</v>
      </c>
      <c r="G724" s="42" t="s">
        <v>1602</v>
      </c>
      <c r="H724" s="45" t="s">
        <v>1368</v>
      </c>
      <c r="I724" s="46">
        <v>4</v>
      </c>
      <c r="J724" s="46" t="s">
        <v>781</v>
      </c>
      <c r="K724" s="46"/>
      <c r="L724" s="45" t="str" cm="1">
        <f t="array" ref="L724">_xlfn.IFS(H724=Kontrakter!$B$3,Kontrakter!$C$3,H724=Kontrakter!$B$2,Kontrakter!$C$2,H724=Kontrakter!$B$4,Kontrakter!$C$4,H724=Kontrakter!$B$5,Kontrakter!$C$5,H724=Kontrakter!$B$6,Kontrakter!$C$6,H724=Kontrakter!$B$7,Kontrakter!$C$7,H724=Kontrakter!$B$8,Kontrakter!$C$8,H724=Kontrakter!$B$9,Kontrakter!$C$9,H724=Kontrakter!$B$10,Kontrakter!$C$10,H724=Kontrakter!$B$11,Kontrakter!$C$11)</f>
        <v>Omexom Elsikkerhet AS</v>
      </c>
      <c r="M724" s="45" cm="1">
        <f t="array" ref="M724">_xlfn.IFS(L724=Kontrakter!$C$3,Kontrakter!$D$3,L724=Kontrakter!$C$2,Kontrakter!$D$2,L724=Kontrakter!$C$4,Kontrakter!$D$4,L724=Kontrakter!$C$5,Kontrakter!$D$5,L724=Kontrakter!$C$6,Kontrakter!$D$6,L724=Kontrakter!$C$7,Kontrakter!$D$7,L724=Kontrakter!$C$8,Kontrakter!$D$8,L724=Kontrakter!$C$9,Kontrakter!$D$9,L724=Kontrakter!$C$10,Kontrakter!$D$10,L724=Kontrakter!$C$11,Kontrakter!$D$11)</f>
        <v>23128800</v>
      </c>
      <c r="N724" s="47" t="str" cm="1">
        <f t="array" ref="N724">_xlfn.IFS(L724=Kontrakter!$C$3,Kontrakter!$E$3,L724=Kontrakter!$C$2,Kontrakter!$E$2,L724=Kontrakter!$C$4,Kontrakter!$E$4,L724=Kontrakter!$C$5,Kontrakter!$E$5,L724=Kontrakter!$C$6,Kontrakter!$E$6,L724=Kontrakter!$C$7,Kontrakter!$E$7,L724=Kontrakter!$C$8,Kontrakter!$E$8,L724=Kontrakter!$C$9,Kontrakter!$E$9,L724=Kontrakter!$C$10,Kontrakter!$E$10,L724=Kontrakter!$C$11,Kontrakter!$E$11)</f>
        <v>tilsyn@elvia.no</v>
      </c>
    </row>
    <row r="725" spans="1:14" s="42" customFormat="1" x14ac:dyDescent="0.3">
      <c r="A725" s="43">
        <v>1416</v>
      </c>
      <c r="B725" s="42" t="s">
        <v>780</v>
      </c>
      <c r="C725" s="42" t="s">
        <v>790</v>
      </c>
      <c r="D725" s="42" t="s">
        <v>12</v>
      </c>
      <c r="F725" s="42">
        <v>3020</v>
      </c>
      <c r="G725" s="42" t="s">
        <v>1602</v>
      </c>
      <c r="H725" s="45" t="s">
        <v>1368</v>
      </c>
      <c r="I725" s="46">
        <v>4</v>
      </c>
      <c r="J725" s="46" t="s">
        <v>781</v>
      </c>
      <c r="K725" s="46"/>
      <c r="L725" s="45" t="str" cm="1">
        <f t="array" ref="L725">_xlfn.IFS(H725=Kontrakter!$B$3,Kontrakter!$C$3,H725=Kontrakter!$B$2,Kontrakter!$C$2,H725=Kontrakter!$B$4,Kontrakter!$C$4,H725=Kontrakter!$B$5,Kontrakter!$C$5,H725=Kontrakter!$B$6,Kontrakter!$C$6,H725=Kontrakter!$B$7,Kontrakter!$C$7,H725=Kontrakter!$B$8,Kontrakter!$C$8,H725=Kontrakter!$B$9,Kontrakter!$C$9,H725=Kontrakter!$B$10,Kontrakter!$C$10,H725=Kontrakter!$B$11,Kontrakter!$C$11)</f>
        <v>Omexom Elsikkerhet AS</v>
      </c>
      <c r="M725" s="45" cm="1">
        <f t="array" ref="M725">_xlfn.IFS(L725=Kontrakter!$C$3,Kontrakter!$D$3,L725=Kontrakter!$C$2,Kontrakter!$D$2,L725=Kontrakter!$C$4,Kontrakter!$D$4,L725=Kontrakter!$C$5,Kontrakter!$D$5,L725=Kontrakter!$C$6,Kontrakter!$D$6,L725=Kontrakter!$C$7,Kontrakter!$D$7,L725=Kontrakter!$C$8,Kontrakter!$D$8,L725=Kontrakter!$C$9,Kontrakter!$D$9,L725=Kontrakter!$C$10,Kontrakter!$D$10,L725=Kontrakter!$C$11,Kontrakter!$D$11)</f>
        <v>23128800</v>
      </c>
      <c r="N725" s="47" t="str" cm="1">
        <f t="array" ref="N725">_xlfn.IFS(L725=Kontrakter!$C$3,Kontrakter!$E$3,L725=Kontrakter!$C$2,Kontrakter!$E$2,L725=Kontrakter!$C$4,Kontrakter!$E$4,L725=Kontrakter!$C$5,Kontrakter!$E$5,L725=Kontrakter!$C$6,Kontrakter!$E$6,L725=Kontrakter!$C$7,Kontrakter!$E$7,L725=Kontrakter!$C$8,Kontrakter!$E$8,L725=Kontrakter!$C$9,Kontrakter!$E$9,L725=Kontrakter!$C$10,Kontrakter!$E$10,L725=Kontrakter!$C$11,Kontrakter!$E$11)</f>
        <v>tilsyn@elvia.no</v>
      </c>
    </row>
    <row r="726" spans="1:14" s="42" customFormat="1" x14ac:dyDescent="0.3">
      <c r="A726" s="43">
        <v>1417</v>
      </c>
      <c r="B726" s="42" t="s">
        <v>783</v>
      </c>
      <c r="C726" s="42" t="s">
        <v>791</v>
      </c>
      <c r="D726" s="42" t="s">
        <v>12</v>
      </c>
      <c r="F726" s="42">
        <v>3020</v>
      </c>
      <c r="G726" s="42" t="s">
        <v>1602</v>
      </c>
      <c r="H726" s="45" t="s">
        <v>1368</v>
      </c>
      <c r="I726" s="46">
        <v>4</v>
      </c>
      <c r="J726" s="46" t="s">
        <v>781</v>
      </c>
      <c r="K726" s="46"/>
      <c r="L726" s="45" t="str" cm="1">
        <f t="array" ref="L726">_xlfn.IFS(H726=Kontrakter!$B$3,Kontrakter!$C$3,H726=Kontrakter!$B$2,Kontrakter!$C$2,H726=Kontrakter!$B$4,Kontrakter!$C$4,H726=Kontrakter!$B$5,Kontrakter!$C$5,H726=Kontrakter!$B$6,Kontrakter!$C$6,H726=Kontrakter!$B$7,Kontrakter!$C$7,H726=Kontrakter!$B$8,Kontrakter!$C$8,H726=Kontrakter!$B$9,Kontrakter!$C$9,H726=Kontrakter!$B$10,Kontrakter!$C$10,H726=Kontrakter!$B$11,Kontrakter!$C$11)</f>
        <v>Omexom Elsikkerhet AS</v>
      </c>
      <c r="M726" s="45" cm="1">
        <f t="array" ref="M726">_xlfn.IFS(L726=Kontrakter!$C$3,Kontrakter!$D$3,L726=Kontrakter!$C$2,Kontrakter!$D$2,L726=Kontrakter!$C$4,Kontrakter!$D$4,L726=Kontrakter!$C$5,Kontrakter!$D$5,L726=Kontrakter!$C$6,Kontrakter!$D$6,L726=Kontrakter!$C$7,Kontrakter!$D$7,L726=Kontrakter!$C$8,Kontrakter!$D$8,L726=Kontrakter!$C$9,Kontrakter!$D$9,L726=Kontrakter!$C$10,Kontrakter!$D$10,L726=Kontrakter!$C$11,Kontrakter!$D$11)</f>
        <v>23128800</v>
      </c>
      <c r="N726" s="47" t="str" cm="1">
        <f t="array" ref="N726">_xlfn.IFS(L726=Kontrakter!$C$3,Kontrakter!$E$3,L726=Kontrakter!$C$2,Kontrakter!$E$2,L726=Kontrakter!$C$4,Kontrakter!$E$4,L726=Kontrakter!$C$5,Kontrakter!$E$5,L726=Kontrakter!$C$6,Kontrakter!$E$6,L726=Kontrakter!$C$7,Kontrakter!$E$7,L726=Kontrakter!$C$8,Kontrakter!$E$8,L726=Kontrakter!$C$9,Kontrakter!$E$9,L726=Kontrakter!$C$10,Kontrakter!$E$10,L726=Kontrakter!$C$11,Kontrakter!$E$11)</f>
        <v>tilsyn@elvia.no</v>
      </c>
    </row>
    <row r="727" spans="1:14" s="42" customFormat="1" x14ac:dyDescent="0.3">
      <c r="A727" s="48">
        <v>1418</v>
      </c>
      <c r="B727" s="42" t="s">
        <v>778</v>
      </c>
      <c r="C727" s="42" t="s">
        <v>792</v>
      </c>
      <c r="D727" s="42" t="s">
        <v>12</v>
      </c>
      <c r="F727" s="42">
        <v>3020</v>
      </c>
      <c r="G727" s="42" t="s">
        <v>1602</v>
      </c>
      <c r="H727" s="45" t="s">
        <v>1368</v>
      </c>
      <c r="I727" s="46">
        <v>4</v>
      </c>
      <c r="J727" s="46" t="s">
        <v>781</v>
      </c>
      <c r="K727" s="46"/>
      <c r="L727" s="45" t="str" cm="1">
        <f t="array" ref="L727">_xlfn.IFS(H727=Kontrakter!$B$3,Kontrakter!$C$3,H727=Kontrakter!$B$2,Kontrakter!$C$2,H727=Kontrakter!$B$4,Kontrakter!$C$4,H727=Kontrakter!$B$5,Kontrakter!$C$5,H727=Kontrakter!$B$6,Kontrakter!$C$6,H727=Kontrakter!$B$7,Kontrakter!$C$7,H727=Kontrakter!$B$8,Kontrakter!$C$8,H727=Kontrakter!$B$9,Kontrakter!$C$9,H727=Kontrakter!$B$10,Kontrakter!$C$10,H727=Kontrakter!$B$11,Kontrakter!$C$11)</f>
        <v>Omexom Elsikkerhet AS</v>
      </c>
      <c r="M727" s="45" cm="1">
        <f t="array" ref="M727">_xlfn.IFS(L727=Kontrakter!$C$3,Kontrakter!$D$3,L727=Kontrakter!$C$2,Kontrakter!$D$2,L727=Kontrakter!$C$4,Kontrakter!$D$4,L727=Kontrakter!$C$5,Kontrakter!$D$5,L727=Kontrakter!$C$6,Kontrakter!$D$6,L727=Kontrakter!$C$7,Kontrakter!$D$7,L727=Kontrakter!$C$8,Kontrakter!$D$8,L727=Kontrakter!$C$9,Kontrakter!$D$9,L727=Kontrakter!$C$10,Kontrakter!$D$10,L727=Kontrakter!$C$11,Kontrakter!$D$11)</f>
        <v>23128800</v>
      </c>
      <c r="N727" s="47" t="str" cm="1">
        <f t="array" ref="N727">_xlfn.IFS(L727=Kontrakter!$C$3,Kontrakter!$E$3,L727=Kontrakter!$C$2,Kontrakter!$E$2,L727=Kontrakter!$C$4,Kontrakter!$E$4,L727=Kontrakter!$C$5,Kontrakter!$E$5,L727=Kontrakter!$C$6,Kontrakter!$E$6,L727=Kontrakter!$C$7,Kontrakter!$E$7,L727=Kontrakter!$C$8,Kontrakter!$E$8,L727=Kontrakter!$C$9,Kontrakter!$E$9,L727=Kontrakter!$C$10,Kontrakter!$E$10,L727=Kontrakter!$C$11,Kontrakter!$E$11)</f>
        <v>tilsyn@elvia.no</v>
      </c>
    </row>
    <row r="728" spans="1:14" s="42" customFormat="1" x14ac:dyDescent="0.3">
      <c r="A728" s="43">
        <v>1419</v>
      </c>
      <c r="B728" s="42" t="s">
        <v>780</v>
      </c>
      <c r="C728" s="42" t="s">
        <v>793</v>
      </c>
      <c r="D728" s="42" t="s">
        <v>12</v>
      </c>
      <c r="F728" s="42">
        <v>3020</v>
      </c>
      <c r="G728" s="42" t="s">
        <v>1602</v>
      </c>
      <c r="H728" s="45" t="s">
        <v>1368</v>
      </c>
      <c r="I728" s="46">
        <v>4</v>
      </c>
      <c r="J728" s="46" t="s">
        <v>781</v>
      </c>
      <c r="K728" s="46"/>
      <c r="L728" s="45" t="str" cm="1">
        <f t="array" ref="L728">_xlfn.IFS(H728=Kontrakter!$B$3,Kontrakter!$C$3,H728=Kontrakter!$B$2,Kontrakter!$C$2,H728=Kontrakter!$B$4,Kontrakter!$C$4,H728=Kontrakter!$B$5,Kontrakter!$C$5,H728=Kontrakter!$B$6,Kontrakter!$C$6,H728=Kontrakter!$B$7,Kontrakter!$C$7,H728=Kontrakter!$B$8,Kontrakter!$C$8,H728=Kontrakter!$B$9,Kontrakter!$C$9,H728=Kontrakter!$B$10,Kontrakter!$C$10,H728=Kontrakter!$B$11,Kontrakter!$C$11)</f>
        <v>Omexom Elsikkerhet AS</v>
      </c>
      <c r="M728" s="45" cm="1">
        <f t="array" ref="M728">_xlfn.IFS(L728=Kontrakter!$C$3,Kontrakter!$D$3,L728=Kontrakter!$C$2,Kontrakter!$D$2,L728=Kontrakter!$C$4,Kontrakter!$D$4,L728=Kontrakter!$C$5,Kontrakter!$D$5,L728=Kontrakter!$C$6,Kontrakter!$D$6,L728=Kontrakter!$C$7,Kontrakter!$D$7,L728=Kontrakter!$C$8,Kontrakter!$D$8,L728=Kontrakter!$C$9,Kontrakter!$D$9,L728=Kontrakter!$C$10,Kontrakter!$D$10,L728=Kontrakter!$C$11,Kontrakter!$D$11)</f>
        <v>23128800</v>
      </c>
      <c r="N728" s="47" t="str" cm="1">
        <f t="array" ref="N728">_xlfn.IFS(L728=Kontrakter!$C$3,Kontrakter!$E$3,L728=Kontrakter!$C$2,Kontrakter!$E$2,L728=Kontrakter!$C$4,Kontrakter!$E$4,L728=Kontrakter!$C$5,Kontrakter!$E$5,L728=Kontrakter!$C$6,Kontrakter!$E$6,L728=Kontrakter!$C$7,Kontrakter!$E$7,L728=Kontrakter!$C$8,Kontrakter!$E$8,L728=Kontrakter!$C$9,Kontrakter!$E$9,L728=Kontrakter!$C$10,Kontrakter!$E$10,L728=Kontrakter!$C$11,Kontrakter!$E$11)</f>
        <v>tilsyn@elvia.no</v>
      </c>
    </row>
    <row r="729" spans="1:14" s="42" customFormat="1" x14ac:dyDescent="0.3">
      <c r="A729" s="43">
        <v>1420</v>
      </c>
      <c r="B729" s="42" t="s">
        <v>794</v>
      </c>
      <c r="C729" s="42" t="s">
        <v>795</v>
      </c>
      <c r="D729" s="42" t="s">
        <v>16</v>
      </c>
      <c r="F729" s="42">
        <v>3020</v>
      </c>
      <c r="G729" s="42" t="s">
        <v>1602</v>
      </c>
      <c r="H729" s="45" t="s">
        <v>1368</v>
      </c>
      <c r="I729" s="46">
        <v>4</v>
      </c>
      <c r="J729" s="46" t="s">
        <v>781</v>
      </c>
      <c r="K729" s="46"/>
      <c r="L729" s="45" t="str" cm="1">
        <f t="array" ref="L729">_xlfn.IFS(H729=Kontrakter!$B$3,Kontrakter!$C$3,H729=Kontrakter!$B$2,Kontrakter!$C$2,H729=Kontrakter!$B$4,Kontrakter!$C$4,H729=Kontrakter!$B$5,Kontrakter!$C$5,H729=Kontrakter!$B$6,Kontrakter!$C$6,H729=Kontrakter!$B$7,Kontrakter!$C$7,H729=Kontrakter!$B$8,Kontrakter!$C$8,H729=Kontrakter!$B$9,Kontrakter!$C$9,H729=Kontrakter!$B$10,Kontrakter!$C$10,H729=Kontrakter!$B$11,Kontrakter!$C$11)</f>
        <v>Omexom Elsikkerhet AS</v>
      </c>
      <c r="M729" s="45" cm="1">
        <f t="array" ref="M729">_xlfn.IFS(L729=Kontrakter!$C$3,Kontrakter!$D$3,L729=Kontrakter!$C$2,Kontrakter!$D$2,L729=Kontrakter!$C$4,Kontrakter!$D$4,L729=Kontrakter!$C$5,Kontrakter!$D$5,L729=Kontrakter!$C$6,Kontrakter!$D$6,L729=Kontrakter!$C$7,Kontrakter!$D$7,L729=Kontrakter!$C$8,Kontrakter!$D$8,L729=Kontrakter!$C$9,Kontrakter!$D$9,L729=Kontrakter!$C$10,Kontrakter!$D$10,L729=Kontrakter!$C$11,Kontrakter!$D$11)</f>
        <v>23128800</v>
      </c>
      <c r="N729" s="47" t="str" cm="1">
        <f t="array" ref="N729">_xlfn.IFS(L729=Kontrakter!$C$3,Kontrakter!$E$3,L729=Kontrakter!$C$2,Kontrakter!$E$2,L729=Kontrakter!$C$4,Kontrakter!$E$4,L729=Kontrakter!$C$5,Kontrakter!$E$5,L729=Kontrakter!$C$6,Kontrakter!$E$6,L729=Kontrakter!$C$7,Kontrakter!$E$7,L729=Kontrakter!$C$8,Kontrakter!$E$8,L729=Kontrakter!$C$9,Kontrakter!$E$9,L729=Kontrakter!$C$10,Kontrakter!$E$10,L729=Kontrakter!$C$11,Kontrakter!$E$11)</f>
        <v>tilsyn@elvia.no</v>
      </c>
    </row>
    <row r="730" spans="1:14" s="42" customFormat="1" x14ac:dyDescent="0.3">
      <c r="A730" s="43">
        <v>1421</v>
      </c>
      <c r="B730" s="42" t="s">
        <v>787</v>
      </c>
      <c r="C730" s="42" t="s">
        <v>796</v>
      </c>
      <c r="D730" s="42" t="s">
        <v>12</v>
      </c>
      <c r="F730" s="42">
        <v>3020</v>
      </c>
      <c r="G730" s="42" t="s">
        <v>1602</v>
      </c>
      <c r="H730" s="45" t="s">
        <v>1368</v>
      </c>
      <c r="I730" s="46">
        <v>4</v>
      </c>
      <c r="J730" s="46" t="s">
        <v>781</v>
      </c>
      <c r="K730" s="46"/>
      <c r="L730" s="45" t="str" cm="1">
        <f t="array" ref="L730">_xlfn.IFS(H730=Kontrakter!$B$3,Kontrakter!$C$3,H730=Kontrakter!$B$2,Kontrakter!$C$2,H730=Kontrakter!$B$4,Kontrakter!$C$4,H730=Kontrakter!$B$5,Kontrakter!$C$5,H730=Kontrakter!$B$6,Kontrakter!$C$6,H730=Kontrakter!$B$7,Kontrakter!$C$7,H730=Kontrakter!$B$8,Kontrakter!$C$8,H730=Kontrakter!$B$9,Kontrakter!$C$9,H730=Kontrakter!$B$10,Kontrakter!$C$10,H730=Kontrakter!$B$11,Kontrakter!$C$11)</f>
        <v>Omexom Elsikkerhet AS</v>
      </c>
      <c r="M730" s="45" cm="1">
        <f t="array" ref="M730">_xlfn.IFS(L730=Kontrakter!$C$3,Kontrakter!$D$3,L730=Kontrakter!$C$2,Kontrakter!$D$2,L730=Kontrakter!$C$4,Kontrakter!$D$4,L730=Kontrakter!$C$5,Kontrakter!$D$5,L730=Kontrakter!$C$6,Kontrakter!$D$6,L730=Kontrakter!$C$7,Kontrakter!$D$7,L730=Kontrakter!$C$8,Kontrakter!$D$8,L730=Kontrakter!$C$9,Kontrakter!$D$9,L730=Kontrakter!$C$10,Kontrakter!$D$10,L730=Kontrakter!$C$11,Kontrakter!$D$11)</f>
        <v>23128800</v>
      </c>
      <c r="N730" s="47" t="str" cm="1">
        <f t="array" ref="N730">_xlfn.IFS(L730=Kontrakter!$C$3,Kontrakter!$E$3,L730=Kontrakter!$C$2,Kontrakter!$E$2,L730=Kontrakter!$C$4,Kontrakter!$E$4,L730=Kontrakter!$C$5,Kontrakter!$E$5,L730=Kontrakter!$C$6,Kontrakter!$E$6,L730=Kontrakter!$C$7,Kontrakter!$E$7,L730=Kontrakter!$C$8,Kontrakter!$E$8,L730=Kontrakter!$C$9,Kontrakter!$E$9,L730=Kontrakter!$C$10,Kontrakter!$E$10,L730=Kontrakter!$C$11,Kontrakter!$E$11)</f>
        <v>tilsyn@elvia.no</v>
      </c>
    </row>
    <row r="731" spans="1:14" s="42" customFormat="1" x14ac:dyDescent="0.3">
      <c r="A731" s="43">
        <v>1423</v>
      </c>
      <c r="F731" s="42">
        <v>3020</v>
      </c>
      <c r="G731" s="42" t="s">
        <v>1602</v>
      </c>
      <c r="H731" s="45" t="s">
        <v>1368</v>
      </c>
      <c r="I731" s="46">
        <v>4</v>
      </c>
      <c r="J731" s="46" t="s">
        <v>781</v>
      </c>
      <c r="K731" s="46"/>
      <c r="L731" s="45" t="str" cm="1">
        <f t="array" ref="L731">_xlfn.IFS(H731=Kontrakter!$B$3,Kontrakter!$C$3,H731=Kontrakter!$B$2,Kontrakter!$C$2,H731=Kontrakter!$B$4,Kontrakter!$C$4,H731=Kontrakter!$B$5,Kontrakter!$C$5,H731=Kontrakter!$B$6,Kontrakter!$C$6,H731=Kontrakter!$B$7,Kontrakter!$C$7,H731=Kontrakter!$B$8,Kontrakter!$C$8,H731=Kontrakter!$B$9,Kontrakter!$C$9,H731=Kontrakter!$B$10,Kontrakter!$C$10,H731=Kontrakter!$B$11,Kontrakter!$C$11)</f>
        <v>Omexom Elsikkerhet AS</v>
      </c>
      <c r="M731" s="45" cm="1">
        <f t="array" ref="M731">_xlfn.IFS(L731=Kontrakter!$C$3,Kontrakter!$D$3,L731=Kontrakter!$C$2,Kontrakter!$D$2,L731=Kontrakter!$C$4,Kontrakter!$D$4,L731=Kontrakter!$C$5,Kontrakter!$D$5,L731=Kontrakter!$C$6,Kontrakter!$D$6,L731=Kontrakter!$C$7,Kontrakter!$D$7,L731=Kontrakter!$C$8,Kontrakter!$D$8,L731=Kontrakter!$C$9,Kontrakter!$D$9,L731=Kontrakter!$C$10,Kontrakter!$D$10,L731=Kontrakter!$C$11,Kontrakter!$D$11)</f>
        <v>23128800</v>
      </c>
      <c r="N731" s="47" t="str" cm="1">
        <f t="array" ref="N731">_xlfn.IFS(L731=Kontrakter!$C$3,Kontrakter!$E$3,L731=Kontrakter!$C$2,Kontrakter!$E$2,L731=Kontrakter!$C$4,Kontrakter!$E$4,L731=Kontrakter!$C$5,Kontrakter!$E$5,L731=Kontrakter!$C$6,Kontrakter!$E$6,L731=Kontrakter!$C$7,Kontrakter!$E$7,L731=Kontrakter!$C$8,Kontrakter!$E$8,L731=Kontrakter!$C$9,Kontrakter!$E$9,L731=Kontrakter!$C$10,Kontrakter!$E$10,L731=Kontrakter!$C$11,Kontrakter!$E$11)</f>
        <v>tilsyn@elvia.no</v>
      </c>
    </row>
    <row r="732" spans="1:14" s="42" customFormat="1" x14ac:dyDescent="0.3">
      <c r="A732" s="43">
        <v>1424</v>
      </c>
      <c r="F732" s="42">
        <v>3020</v>
      </c>
      <c r="G732" s="42" t="s">
        <v>1602</v>
      </c>
      <c r="H732" s="45" t="s">
        <v>1368</v>
      </c>
      <c r="I732" s="46">
        <v>4</v>
      </c>
      <c r="J732" s="46" t="s">
        <v>781</v>
      </c>
      <c r="K732" s="46"/>
      <c r="L732" s="45" t="str" cm="1">
        <f t="array" ref="L732">_xlfn.IFS(H732=Kontrakter!$B$3,Kontrakter!$C$3,H732=Kontrakter!$B$2,Kontrakter!$C$2,H732=Kontrakter!$B$4,Kontrakter!$C$4,H732=Kontrakter!$B$5,Kontrakter!$C$5,H732=Kontrakter!$B$6,Kontrakter!$C$6,H732=Kontrakter!$B$7,Kontrakter!$C$7,H732=Kontrakter!$B$8,Kontrakter!$C$8,H732=Kontrakter!$B$9,Kontrakter!$C$9,H732=Kontrakter!$B$10,Kontrakter!$C$10,H732=Kontrakter!$B$11,Kontrakter!$C$11)</f>
        <v>Omexom Elsikkerhet AS</v>
      </c>
      <c r="M732" s="45" cm="1">
        <f t="array" ref="M732">_xlfn.IFS(L732=Kontrakter!$C$3,Kontrakter!$D$3,L732=Kontrakter!$C$2,Kontrakter!$D$2,L732=Kontrakter!$C$4,Kontrakter!$D$4,L732=Kontrakter!$C$5,Kontrakter!$D$5,L732=Kontrakter!$C$6,Kontrakter!$D$6,L732=Kontrakter!$C$7,Kontrakter!$D$7,L732=Kontrakter!$C$8,Kontrakter!$D$8,L732=Kontrakter!$C$9,Kontrakter!$D$9,L732=Kontrakter!$C$10,Kontrakter!$D$10,L732=Kontrakter!$C$11,Kontrakter!$D$11)</f>
        <v>23128800</v>
      </c>
      <c r="N732" s="47" t="str" cm="1">
        <f t="array" ref="N732">_xlfn.IFS(L732=Kontrakter!$C$3,Kontrakter!$E$3,L732=Kontrakter!$C$2,Kontrakter!$E$2,L732=Kontrakter!$C$4,Kontrakter!$E$4,L732=Kontrakter!$C$5,Kontrakter!$E$5,L732=Kontrakter!$C$6,Kontrakter!$E$6,L732=Kontrakter!$C$7,Kontrakter!$E$7,L732=Kontrakter!$C$8,Kontrakter!$E$8,L732=Kontrakter!$C$9,Kontrakter!$E$9,L732=Kontrakter!$C$10,Kontrakter!$E$10,L732=Kontrakter!$C$11,Kontrakter!$E$11)</f>
        <v>tilsyn@elvia.no</v>
      </c>
    </row>
    <row r="733" spans="1:14" s="42" customFormat="1" x14ac:dyDescent="0.3">
      <c r="A733" s="43">
        <v>1425</v>
      </c>
      <c r="G733" s="42" t="s">
        <v>1602</v>
      </c>
      <c r="H733" s="45" t="s">
        <v>1368</v>
      </c>
      <c r="I733" s="46">
        <v>4</v>
      </c>
      <c r="J733" s="46" t="s">
        <v>781</v>
      </c>
      <c r="K733" s="46"/>
      <c r="L733" s="45" t="str" cm="1">
        <f t="array" ref="L733">_xlfn.IFS(H733=Kontrakter!$B$3,Kontrakter!$C$3,H733=Kontrakter!$B$2,Kontrakter!$C$2,H733=Kontrakter!$B$4,Kontrakter!$C$4,H733=Kontrakter!$B$5,Kontrakter!$C$5,H733=Kontrakter!$B$6,Kontrakter!$C$6,H733=Kontrakter!$B$7,Kontrakter!$C$7,H733=Kontrakter!$B$8,Kontrakter!$C$8,H733=Kontrakter!$B$9,Kontrakter!$C$9,H733=Kontrakter!$B$10,Kontrakter!$C$10,H733=Kontrakter!$B$11,Kontrakter!$C$11)</f>
        <v>Omexom Elsikkerhet AS</v>
      </c>
      <c r="M733" s="45" cm="1">
        <f t="array" ref="M733">_xlfn.IFS(L733=Kontrakter!$C$3,Kontrakter!$D$3,L733=Kontrakter!$C$2,Kontrakter!$D$2,L733=Kontrakter!$C$4,Kontrakter!$D$4,L733=Kontrakter!$C$5,Kontrakter!$D$5,L733=Kontrakter!$C$6,Kontrakter!$D$6,L733=Kontrakter!$C$7,Kontrakter!$D$7,L733=Kontrakter!$C$8,Kontrakter!$D$8,L733=Kontrakter!$C$9,Kontrakter!$D$9,L733=Kontrakter!$C$10,Kontrakter!$D$10,L733=Kontrakter!$C$11,Kontrakter!$D$11)</f>
        <v>23128800</v>
      </c>
      <c r="N733" s="47" t="str" cm="1">
        <f t="array" ref="N733">_xlfn.IFS(L733=Kontrakter!$C$3,Kontrakter!$E$3,L733=Kontrakter!$C$2,Kontrakter!$E$2,L733=Kontrakter!$C$4,Kontrakter!$E$4,L733=Kontrakter!$C$5,Kontrakter!$E$5,L733=Kontrakter!$C$6,Kontrakter!$E$6,L733=Kontrakter!$C$7,Kontrakter!$E$7,L733=Kontrakter!$C$8,Kontrakter!$E$8,L733=Kontrakter!$C$9,Kontrakter!$E$9,L733=Kontrakter!$C$10,Kontrakter!$E$10,L733=Kontrakter!$C$11,Kontrakter!$E$11)</f>
        <v>tilsyn@elvia.no</v>
      </c>
    </row>
    <row r="734" spans="1:14" s="42" customFormat="1" x14ac:dyDescent="0.3">
      <c r="A734" s="43">
        <v>1429</v>
      </c>
      <c r="B734" s="42" t="s">
        <v>775</v>
      </c>
      <c r="C734" s="42" t="s">
        <v>797</v>
      </c>
      <c r="D734" s="42" t="s">
        <v>12</v>
      </c>
      <c r="F734" s="42">
        <v>3021</v>
      </c>
      <c r="G734" s="42" t="s">
        <v>1602</v>
      </c>
      <c r="H734" s="45" t="s">
        <v>1368</v>
      </c>
      <c r="I734" s="46">
        <v>4</v>
      </c>
      <c r="J734" s="46" t="s">
        <v>777</v>
      </c>
      <c r="K734" s="46"/>
      <c r="L734" s="45" t="str" cm="1">
        <f t="array" ref="L734">_xlfn.IFS(H734=Kontrakter!$B$3,Kontrakter!$C$3,H734=Kontrakter!$B$2,Kontrakter!$C$2,H734=Kontrakter!$B$4,Kontrakter!$C$4,H734=Kontrakter!$B$5,Kontrakter!$C$5,H734=Kontrakter!$B$6,Kontrakter!$C$6,H734=Kontrakter!$B$7,Kontrakter!$C$7,H734=Kontrakter!$B$8,Kontrakter!$C$8,H734=Kontrakter!$B$9,Kontrakter!$C$9,H734=Kontrakter!$B$10,Kontrakter!$C$10,H734=Kontrakter!$B$11,Kontrakter!$C$11)</f>
        <v>Omexom Elsikkerhet AS</v>
      </c>
      <c r="M734" s="45" cm="1">
        <f t="array" ref="M734">_xlfn.IFS(L734=Kontrakter!$C$3,Kontrakter!$D$3,L734=Kontrakter!$C$2,Kontrakter!$D$2,L734=Kontrakter!$C$4,Kontrakter!$D$4,L734=Kontrakter!$C$5,Kontrakter!$D$5,L734=Kontrakter!$C$6,Kontrakter!$D$6,L734=Kontrakter!$C$7,Kontrakter!$D$7,L734=Kontrakter!$C$8,Kontrakter!$D$8,L734=Kontrakter!$C$9,Kontrakter!$D$9,L734=Kontrakter!$C$10,Kontrakter!$D$10,L734=Kontrakter!$C$11,Kontrakter!$D$11)</f>
        <v>23128800</v>
      </c>
      <c r="N734" s="47" t="str" cm="1">
        <f t="array" ref="N734">_xlfn.IFS(L734=Kontrakter!$C$3,Kontrakter!$E$3,L734=Kontrakter!$C$2,Kontrakter!$E$2,L734=Kontrakter!$C$4,Kontrakter!$E$4,L734=Kontrakter!$C$5,Kontrakter!$E$5,L734=Kontrakter!$C$6,Kontrakter!$E$6,L734=Kontrakter!$C$7,Kontrakter!$E$7,L734=Kontrakter!$C$8,Kontrakter!$E$8,L734=Kontrakter!$C$9,Kontrakter!$E$9,L734=Kontrakter!$C$10,Kontrakter!$E$10,L734=Kontrakter!$C$11,Kontrakter!$E$11)</f>
        <v>tilsyn@elvia.no</v>
      </c>
    </row>
    <row r="735" spans="1:14" s="42" customFormat="1" x14ac:dyDescent="0.3">
      <c r="A735" s="43">
        <v>1430</v>
      </c>
      <c r="B735" s="42" t="s">
        <v>777</v>
      </c>
      <c r="C735" s="42" t="s">
        <v>798</v>
      </c>
      <c r="D735" s="42" t="s">
        <v>16</v>
      </c>
      <c r="F735" s="42">
        <v>3021</v>
      </c>
      <c r="G735" s="42" t="s">
        <v>1602</v>
      </c>
      <c r="H735" s="45" t="s">
        <v>1368</v>
      </c>
      <c r="I735" s="46">
        <v>4</v>
      </c>
      <c r="J735" s="46" t="s">
        <v>777</v>
      </c>
      <c r="K735" s="46"/>
      <c r="L735" s="45" t="str" cm="1">
        <f t="array" ref="L735">_xlfn.IFS(H735=Kontrakter!$B$3,Kontrakter!$C$3,H735=Kontrakter!$B$2,Kontrakter!$C$2,H735=Kontrakter!$B$4,Kontrakter!$C$4,H735=Kontrakter!$B$5,Kontrakter!$C$5,H735=Kontrakter!$B$6,Kontrakter!$C$6,H735=Kontrakter!$B$7,Kontrakter!$C$7,H735=Kontrakter!$B$8,Kontrakter!$C$8,H735=Kontrakter!$B$9,Kontrakter!$C$9,H735=Kontrakter!$B$10,Kontrakter!$C$10,H735=Kontrakter!$B$11,Kontrakter!$C$11)</f>
        <v>Omexom Elsikkerhet AS</v>
      </c>
      <c r="M735" s="45" cm="1">
        <f t="array" ref="M735">_xlfn.IFS(L735=Kontrakter!$C$3,Kontrakter!$D$3,L735=Kontrakter!$C$2,Kontrakter!$D$2,L735=Kontrakter!$C$4,Kontrakter!$D$4,L735=Kontrakter!$C$5,Kontrakter!$D$5,L735=Kontrakter!$C$6,Kontrakter!$D$6,L735=Kontrakter!$C$7,Kontrakter!$D$7,L735=Kontrakter!$C$8,Kontrakter!$D$8,L735=Kontrakter!$C$9,Kontrakter!$D$9,L735=Kontrakter!$C$10,Kontrakter!$D$10,L735=Kontrakter!$C$11,Kontrakter!$D$11)</f>
        <v>23128800</v>
      </c>
      <c r="N735" s="47" t="str" cm="1">
        <f t="array" ref="N735">_xlfn.IFS(L735=Kontrakter!$C$3,Kontrakter!$E$3,L735=Kontrakter!$C$2,Kontrakter!$E$2,L735=Kontrakter!$C$4,Kontrakter!$E$4,L735=Kontrakter!$C$5,Kontrakter!$E$5,L735=Kontrakter!$C$6,Kontrakter!$E$6,L735=Kontrakter!$C$7,Kontrakter!$E$7,L735=Kontrakter!$C$8,Kontrakter!$E$8,L735=Kontrakter!$C$9,Kontrakter!$E$9,L735=Kontrakter!$C$10,Kontrakter!$E$10,L735=Kontrakter!$C$11,Kontrakter!$E$11)</f>
        <v>tilsyn@elvia.no</v>
      </c>
    </row>
    <row r="736" spans="1:14" s="42" customFormat="1" x14ac:dyDescent="0.3">
      <c r="A736" s="43">
        <v>1431</v>
      </c>
      <c r="B736" s="42" t="s">
        <v>777</v>
      </c>
      <c r="C736" s="42" t="s">
        <v>799</v>
      </c>
      <c r="D736" s="42" t="s">
        <v>12</v>
      </c>
      <c r="F736" s="42">
        <v>3021</v>
      </c>
      <c r="G736" s="42" t="s">
        <v>1602</v>
      </c>
      <c r="H736" s="45" t="s">
        <v>1368</v>
      </c>
      <c r="I736" s="46">
        <v>4</v>
      </c>
      <c r="J736" s="46" t="s">
        <v>777</v>
      </c>
      <c r="K736" s="46"/>
      <c r="L736" s="45" t="str" cm="1">
        <f t="array" ref="L736">_xlfn.IFS(H736=Kontrakter!$B$3,Kontrakter!$C$3,H736=Kontrakter!$B$2,Kontrakter!$C$2,H736=Kontrakter!$B$4,Kontrakter!$C$4,H736=Kontrakter!$B$5,Kontrakter!$C$5,H736=Kontrakter!$B$6,Kontrakter!$C$6,H736=Kontrakter!$B$7,Kontrakter!$C$7,H736=Kontrakter!$B$8,Kontrakter!$C$8,H736=Kontrakter!$B$9,Kontrakter!$C$9,H736=Kontrakter!$B$10,Kontrakter!$C$10,H736=Kontrakter!$B$11,Kontrakter!$C$11)</f>
        <v>Omexom Elsikkerhet AS</v>
      </c>
      <c r="M736" s="45" cm="1">
        <f t="array" ref="M736">_xlfn.IFS(L736=Kontrakter!$C$3,Kontrakter!$D$3,L736=Kontrakter!$C$2,Kontrakter!$D$2,L736=Kontrakter!$C$4,Kontrakter!$D$4,L736=Kontrakter!$C$5,Kontrakter!$D$5,L736=Kontrakter!$C$6,Kontrakter!$D$6,L736=Kontrakter!$C$7,Kontrakter!$D$7,L736=Kontrakter!$C$8,Kontrakter!$D$8,L736=Kontrakter!$C$9,Kontrakter!$D$9,L736=Kontrakter!$C$10,Kontrakter!$D$10,L736=Kontrakter!$C$11,Kontrakter!$D$11)</f>
        <v>23128800</v>
      </c>
      <c r="N736" s="47" t="str" cm="1">
        <f t="array" ref="N736">_xlfn.IFS(L736=Kontrakter!$C$3,Kontrakter!$E$3,L736=Kontrakter!$C$2,Kontrakter!$E$2,L736=Kontrakter!$C$4,Kontrakter!$E$4,L736=Kontrakter!$C$5,Kontrakter!$E$5,L736=Kontrakter!$C$6,Kontrakter!$E$6,L736=Kontrakter!$C$7,Kontrakter!$E$7,L736=Kontrakter!$C$8,Kontrakter!$E$8,L736=Kontrakter!$C$9,Kontrakter!$E$9,L736=Kontrakter!$C$10,Kontrakter!$E$10,L736=Kontrakter!$C$11,Kontrakter!$E$11)</f>
        <v>tilsyn@elvia.no</v>
      </c>
    </row>
    <row r="737" spans="1:14" s="42" customFormat="1" x14ac:dyDescent="0.3">
      <c r="A737" s="43">
        <v>1432</v>
      </c>
      <c r="B737" s="42" t="s">
        <v>777</v>
      </c>
      <c r="C737" s="42" t="s">
        <v>800</v>
      </c>
      <c r="D737" s="42" t="s">
        <v>12</v>
      </c>
      <c r="F737" s="42">
        <v>3021</v>
      </c>
      <c r="G737" s="42" t="s">
        <v>1602</v>
      </c>
      <c r="H737" s="45" t="s">
        <v>1368</v>
      </c>
      <c r="I737" s="46">
        <v>4</v>
      </c>
      <c r="J737" s="46" t="s">
        <v>777</v>
      </c>
      <c r="K737" s="46"/>
      <c r="L737" s="45" t="str" cm="1">
        <f t="array" ref="L737">_xlfn.IFS(H737=Kontrakter!$B$3,Kontrakter!$C$3,H737=Kontrakter!$B$2,Kontrakter!$C$2,H737=Kontrakter!$B$4,Kontrakter!$C$4,H737=Kontrakter!$B$5,Kontrakter!$C$5,H737=Kontrakter!$B$6,Kontrakter!$C$6,H737=Kontrakter!$B$7,Kontrakter!$C$7,H737=Kontrakter!$B$8,Kontrakter!$C$8,H737=Kontrakter!$B$9,Kontrakter!$C$9,H737=Kontrakter!$B$10,Kontrakter!$C$10,H737=Kontrakter!$B$11,Kontrakter!$C$11)</f>
        <v>Omexom Elsikkerhet AS</v>
      </c>
      <c r="M737" s="45" cm="1">
        <f t="array" ref="M737">_xlfn.IFS(L737=Kontrakter!$C$3,Kontrakter!$D$3,L737=Kontrakter!$C$2,Kontrakter!$D$2,L737=Kontrakter!$C$4,Kontrakter!$D$4,L737=Kontrakter!$C$5,Kontrakter!$D$5,L737=Kontrakter!$C$6,Kontrakter!$D$6,L737=Kontrakter!$C$7,Kontrakter!$D$7,L737=Kontrakter!$C$8,Kontrakter!$D$8,L737=Kontrakter!$C$9,Kontrakter!$D$9,L737=Kontrakter!$C$10,Kontrakter!$D$10,L737=Kontrakter!$C$11,Kontrakter!$D$11)</f>
        <v>23128800</v>
      </c>
      <c r="N737" s="47" t="str" cm="1">
        <f t="array" ref="N737">_xlfn.IFS(L737=Kontrakter!$C$3,Kontrakter!$E$3,L737=Kontrakter!$C$2,Kontrakter!$E$2,L737=Kontrakter!$C$4,Kontrakter!$E$4,L737=Kontrakter!$C$5,Kontrakter!$E$5,L737=Kontrakter!$C$6,Kontrakter!$E$6,L737=Kontrakter!$C$7,Kontrakter!$E$7,L737=Kontrakter!$C$8,Kontrakter!$E$8,L737=Kontrakter!$C$9,Kontrakter!$E$9,L737=Kontrakter!$C$10,Kontrakter!$E$10,L737=Kontrakter!$C$11,Kontrakter!$E$11)</f>
        <v>tilsyn@elvia.no</v>
      </c>
    </row>
    <row r="738" spans="1:14" s="42" customFormat="1" x14ac:dyDescent="0.3">
      <c r="A738" s="43">
        <v>1433</v>
      </c>
      <c r="B738" s="42" t="s">
        <v>777</v>
      </c>
      <c r="C738" s="42" t="s">
        <v>801</v>
      </c>
      <c r="D738" s="42" t="s">
        <v>16</v>
      </c>
      <c r="F738" s="42">
        <v>3021</v>
      </c>
      <c r="G738" s="42" t="s">
        <v>1602</v>
      </c>
      <c r="H738" s="45" t="s">
        <v>1368</v>
      </c>
      <c r="I738" s="46">
        <v>4</v>
      </c>
      <c r="J738" s="46" t="s">
        <v>777</v>
      </c>
      <c r="K738" s="46"/>
      <c r="L738" s="45" t="str" cm="1">
        <f t="array" ref="L738">_xlfn.IFS(H738=Kontrakter!$B$3,Kontrakter!$C$3,H738=Kontrakter!$B$2,Kontrakter!$C$2,H738=Kontrakter!$B$4,Kontrakter!$C$4,H738=Kontrakter!$B$5,Kontrakter!$C$5,H738=Kontrakter!$B$6,Kontrakter!$C$6,H738=Kontrakter!$B$7,Kontrakter!$C$7,H738=Kontrakter!$B$8,Kontrakter!$C$8,H738=Kontrakter!$B$9,Kontrakter!$C$9,H738=Kontrakter!$B$10,Kontrakter!$C$10,H738=Kontrakter!$B$11,Kontrakter!$C$11)</f>
        <v>Omexom Elsikkerhet AS</v>
      </c>
      <c r="M738" s="45" cm="1">
        <f t="array" ref="M738">_xlfn.IFS(L738=Kontrakter!$C$3,Kontrakter!$D$3,L738=Kontrakter!$C$2,Kontrakter!$D$2,L738=Kontrakter!$C$4,Kontrakter!$D$4,L738=Kontrakter!$C$5,Kontrakter!$D$5,L738=Kontrakter!$C$6,Kontrakter!$D$6,L738=Kontrakter!$C$7,Kontrakter!$D$7,L738=Kontrakter!$C$8,Kontrakter!$D$8,L738=Kontrakter!$C$9,Kontrakter!$D$9,L738=Kontrakter!$C$10,Kontrakter!$D$10,L738=Kontrakter!$C$11,Kontrakter!$D$11)</f>
        <v>23128800</v>
      </c>
      <c r="N738" s="47" t="str" cm="1">
        <f t="array" ref="N738">_xlfn.IFS(L738=Kontrakter!$C$3,Kontrakter!$E$3,L738=Kontrakter!$C$2,Kontrakter!$E$2,L738=Kontrakter!$C$4,Kontrakter!$E$4,L738=Kontrakter!$C$5,Kontrakter!$E$5,L738=Kontrakter!$C$6,Kontrakter!$E$6,L738=Kontrakter!$C$7,Kontrakter!$E$7,L738=Kontrakter!$C$8,Kontrakter!$E$8,L738=Kontrakter!$C$9,Kontrakter!$E$9,L738=Kontrakter!$C$10,Kontrakter!$E$10,L738=Kontrakter!$C$11,Kontrakter!$E$11)</f>
        <v>tilsyn@elvia.no</v>
      </c>
    </row>
    <row r="739" spans="1:14" s="42" customFormat="1" x14ac:dyDescent="0.3">
      <c r="A739" s="43">
        <v>1434</v>
      </c>
      <c r="B739" s="42" t="s">
        <v>777</v>
      </c>
      <c r="C739" s="42" t="s">
        <v>802</v>
      </c>
      <c r="D739" s="42" t="s">
        <v>16</v>
      </c>
      <c r="F739" s="42">
        <v>3021</v>
      </c>
      <c r="G739" s="42" t="s">
        <v>1602</v>
      </c>
      <c r="H739" s="45" t="s">
        <v>1368</v>
      </c>
      <c r="I739" s="46">
        <v>4</v>
      </c>
      <c r="J739" s="46" t="s">
        <v>777</v>
      </c>
      <c r="K739" s="46"/>
      <c r="L739" s="45" t="str" cm="1">
        <f t="array" ref="L739">_xlfn.IFS(H739=Kontrakter!$B$3,Kontrakter!$C$3,H739=Kontrakter!$B$2,Kontrakter!$C$2,H739=Kontrakter!$B$4,Kontrakter!$C$4,H739=Kontrakter!$B$5,Kontrakter!$C$5,H739=Kontrakter!$B$6,Kontrakter!$C$6,H739=Kontrakter!$B$7,Kontrakter!$C$7,H739=Kontrakter!$B$8,Kontrakter!$C$8,H739=Kontrakter!$B$9,Kontrakter!$C$9,H739=Kontrakter!$B$10,Kontrakter!$C$10,H739=Kontrakter!$B$11,Kontrakter!$C$11)</f>
        <v>Omexom Elsikkerhet AS</v>
      </c>
      <c r="M739" s="45" cm="1">
        <f t="array" ref="M739">_xlfn.IFS(L739=Kontrakter!$C$3,Kontrakter!$D$3,L739=Kontrakter!$C$2,Kontrakter!$D$2,L739=Kontrakter!$C$4,Kontrakter!$D$4,L739=Kontrakter!$C$5,Kontrakter!$D$5,L739=Kontrakter!$C$6,Kontrakter!$D$6,L739=Kontrakter!$C$7,Kontrakter!$D$7,L739=Kontrakter!$C$8,Kontrakter!$D$8,L739=Kontrakter!$C$9,Kontrakter!$D$9,L739=Kontrakter!$C$10,Kontrakter!$D$10,L739=Kontrakter!$C$11,Kontrakter!$D$11)</f>
        <v>23128800</v>
      </c>
      <c r="N739" s="47" t="str" cm="1">
        <f t="array" ref="N739">_xlfn.IFS(L739=Kontrakter!$C$3,Kontrakter!$E$3,L739=Kontrakter!$C$2,Kontrakter!$E$2,L739=Kontrakter!$C$4,Kontrakter!$E$4,L739=Kontrakter!$C$5,Kontrakter!$E$5,L739=Kontrakter!$C$6,Kontrakter!$E$6,L739=Kontrakter!$C$7,Kontrakter!$E$7,L739=Kontrakter!$C$8,Kontrakter!$E$8,L739=Kontrakter!$C$9,Kontrakter!$E$9,L739=Kontrakter!$C$10,Kontrakter!$E$10,L739=Kontrakter!$C$11,Kontrakter!$E$11)</f>
        <v>tilsyn@elvia.no</v>
      </c>
    </row>
    <row r="740" spans="1:14" s="42" customFormat="1" x14ac:dyDescent="0.3">
      <c r="A740" s="48">
        <v>1435</v>
      </c>
      <c r="B740" s="42" t="s">
        <v>777</v>
      </c>
      <c r="C740" s="42" t="s">
        <v>803</v>
      </c>
      <c r="D740" s="42" t="s">
        <v>16</v>
      </c>
      <c r="F740" s="42">
        <v>3021</v>
      </c>
      <c r="G740" s="42" t="s">
        <v>1602</v>
      </c>
      <c r="H740" s="45" t="s">
        <v>1368</v>
      </c>
      <c r="I740" s="46">
        <v>4</v>
      </c>
      <c r="J740" s="46" t="s">
        <v>777</v>
      </c>
      <c r="K740" s="46"/>
      <c r="L740" s="45" t="str" cm="1">
        <f t="array" ref="L740">_xlfn.IFS(H740=Kontrakter!$B$3,Kontrakter!$C$3,H740=Kontrakter!$B$2,Kontrakter!$C$2,H740=Kontrakter!$B$4,Kontrakter!$C$4,H740=Kontrakter!$B$5,Kontrakter!$C$5,H740=Kontrakter!$B$6,Kontrakter!$C$6,H740=Kontrakter!$B$7,Kontrakter!$C$7,H740=Kontrakter!$B$8,Kontrakter!$C$8,H740=Kontrakter!$B$9,Kontrakter!$C$9,H740=Kontrakter!$B$10,Kontrakter!$C$10,H740=Kontrakter!$B$11,Kontrakter!$C$11)</f>
        <v>Omexom Elsikkerhet AS</v>
      </c>
      <c r="M740" s="45" cm="1">
        <f t="array" ref="M740">_xlfn.IFS(L740=Kontrakter!$C$3,Kontrakter!$D$3,L740=Kontrakter!$C$2,Kontrakter!$D$2,L740=Kontrakter!$C$4,Kontrakter!$D$4,L740=Kontrakter!$C$5,Kontrakter!$D$5,L740=Kontrakter!$C$6,Kontrakter!$D$6,L740=Kontrakter!$C$7,Kontrakter!$D$7,L740=Kontrakter!$C$8,Kontrakter!$D$8,L740=Kontrakter!$C$9,Kontrakter!$D$9,L740=Kontrakter!$C$10,Kontrakter!$D$10,L740=Kontrakter!$C$11,Kontrakter!$D$11)</f>
        <v>23128800</v>
      </c>
      <c r="N740" s="47" t="str" cm="1">
        <f t="array" ref="N740">_xlfn.IFS(L740=Kontrakter!$C$3,Kontrakter!$E$3,L740=Kontrakter!$C$2,Kontrakter!$E$2,L740=Kontrakter!$C$4,Kontrakter!$E$4,L740=Kontrakter!$C$5,Kontrakter!$E$5,L740=Kontrakter!$C$6,Kontrakter!$E$6,L740=Kontrakter!$C$7,Kontrakter!$E$7,L740=Kontrakter!$C$8,Kontrakter!$E$8,L740=Kontrakter!$C$9,Kontrakter!$E$9,L740=Kontrakter!$C$10,Kontrakter!$E$10,L740=Kontrakter!$C$11,Kontrakter!$E$11)</f>
        <v>tilsyn@elvia.no</v>
      </c>
    </row>
    <row r="741" spans="1:14" s="42" customFormat="1" x14ac:dyDescent="0.3">
      <c r="A741" s="48">
        <v>1440</v>
      </c>
      <c r="B741" s="42" t="s">
        <v>804</v>
      </c>
      <c r="C741" s="42" t="s">
        <v>805</v>
      </c>
      <c r="D741" s="42" t="s">
        <v>16</v>
      </c>
      <c r="F741" s="42">
        <v>3022</v>
      </c>
      <c r="G741" s="42" t="s">
        <v>1602</v>
      </c>
      <c r="H741" s="45" t="s">
        <v>1368</v>
      </c>
      <c r="I741" s="46">
        <v>4</v>
      </c>
      <c r="J741" s="46" t="s">
        <v>806</v>
      </c>
      <c r="K741" s="46"/>
      <c r="L741" s="45" t="str" cm="1">
        <f t="array" ref="L741">_xlfn.IFS(H741=Kontrakter!$B$3,Kontrakter!$C$3,H741=Kontrakter!$B$2,Kontrakter!$C$2,H741=Kontrakter!$B$4,Kontrakter!$C$4,H741=Kontrakter!$B$5,Kontrakter!$C$5,H741=Kontrakter!$B$6,Kontrakter!$C$6,H741=Kontrakter!$B$7,Kontrakter!$C$7,H741=Kontrakter!$B$8,Kontrakter!$C$8,H741=Kontrakter!$B$9,Kontrakter!$C$9,H741=Kontrakter!$B$10,Kontrakter!$C$10,H741=Kontrakter!$B$11,Kontrakter!$C$11)</f>
        <v>Omexom Elsikkerhet AS</v>
      </c>
      <c r="M741" s="45" cm="1">
        <f t="array" ref="M741">_xlfn.IFS(L741=Kontrakter!$C$3,Kontrakter!$D$3,L741=Kontrakter!$C$2,Kontrakter!$D$2,L741=Kontrakter!$C$4,Kontrakter!$D$4,L741=Kontrakter!$C$5,Kontrakter!$D$5,L741=Kontrakter!$C$6,Kontrakter!$D$6,L741=Kontrakter!$C$7,Kontrakter!$D$7,L741=Kontrakter!$C$8,Kontrakter!$D$8,L741=Kontrakter!$C$9,Kontrakter!$D$9,L741=Kontrakter!$C$10,Kontrakter!$D$10,L741=Kontrakter!$C$11,Kontrakter!$D$11)</f>
        <v>23128800</v>
      </c>
      <c r="N741" s="47" t="str" cm="1">
        <f t="array" ref="N741">_xlfn.IFS(L741=Kontrakter!$C$3,Kontrakter!$E$3,L741=Kontrakter!$C$2,Kontrakter!$E$2,L741=Kontrakter!$C$4,Kontrakter!$E$4,L741=Kontrakter!$C$5,Kontrakter!$E$5,L741=Kontrakter!$C$6,Kontrakter!$E$6,L741=Kontrakter!$C$7,Kontrakter!$E$7,L741=Kontrakter!$C$8,Kontrakter!$E$8,L741=Kontrakter!$C$9,Kontrakter!$E$9,L741=Kontrakter!$C$10,Kontrakter!$E$10,L741=Kontrakter!$C$11,Kontrakter!$E$11)</f>
        <v>tilsyn@elvia.no</v>
      </c>
    </row>
    <row r="742" spans="1:14" s="42" customFormat="1" x14ac:dyDescent="0.3">
      <c r="A742" s="48">
        <v>1441</v>
      </c>
      <c r="B742" s="42" t="s">
        <v>804</v>
      </c>
      <c r="C742" s="42" t="s">
        <v>807</v>
      </c>
      <c r="D742" s="42" t="s">
        <v>12</v>
      </c>
      <c r="F742" s="42">
        <v>3022</v>
      </c>
      <c r="G742" s="42" t="s">
        <v>1602</v>
      </c>
      <c r="H742" s="45" t="s">
        <v>1368</v>
      </c>
      <c r="I742" s="46">
        <v>4</v>
      </c>
      <c r="J742" s="46" t="s">
        <v>806</v>
      </c>
      <c r="K742" s="46"/>
      <c r="L742" s="45" t="str" cm="1">
        <f t="array" ref="L742">_xlfn.IFS(H742=Kontrakter!$B$3,Kontrakter!$C$3,H742=Kontrakter!$B$2,Kontrakter!$C$2,H742=Kontrakter!$B$4,Kontrakter!$C$4,H742=Kontrakter!$B$5,Kontrakter!$C$5,H742=Kontrakter!$B$6,Kontrakter!$C$6,H742=Kontrakter!$B$7,Kontrakter!$C$7,H742=Kontrakter!$B$8,Kontrakter!$C$8,H742=Kontrakter!$B$9,Kontrakter!$C$9,H742=Kontrakter!$B$10,Kontrakter!$C$10,H742=Kontrakter!$B$11,Kontrakter!$C$11)</f>
        <v>Omexom Elsikkerhet AS</v>
      </c>
      <c r="M742" s="45" cm="1">
        <f t="array" ref="M742">_xlfn.IFS(L742=Kontrakter!$C$3,Kontrakter!$D$3,L742=Kontrakter!$C$2,Kontrakter!$D$2,L742=Kontrakter!$C$4,Kontrakter!$D$4,L742=Kontrakter!$C$5,Kontrakter!$D$5,L742=Kontrakter!$C$6,Kontrakter!$D$6,L742=Kontrakter!$C$7,Kontrakter!$D$7,L742=Kontrakter!$C$8,Kontrakter!$D$8,L742=Kontrakter!$C$9,Kontrakter!$D$9,L742=Kontrakter!$C$10,Kontrakter!$D$10,L742=Kontrakter!$C$11,Kontrakter!$D$11)</f>
        <v>23128800</v>
      </c>
      <c r="N742" s="47" t="str" cm="1">
        <f t="array" ref="N742">_xlfn.IFS(L742=Kontrakter!$C$3,Kontrakter!$E$3,L742=Kontrakter!$C$2,Kontrakter!$E$2,L742=Kontrakter!$C$4,Kontrakter!$E$4,L742=Kontrakter!$C$5,Kontrakter!$E$5,L742=Kontrakter!$C$6,Kontrakter!$E$6,L742=Kontrakter!$C$7,Kontrakter!$E$7,L742=Kontrakter!$C$8,Kontrakter!$E$8,L742=Kontrakter!$C$9,Kontrakter!$E$9,L742=Kontrakter!$C$10,Kontrakter!$E$10,L742=Kontrakter!$C$11,Kontrakter!$E$11)</f>
        <v>tilsyn@elvia.no</v>
      </c>
    </row>
    <row r="743" spans="1:14" s="42" customFormat="1" x14ac:dyDescent="0.3">
      <c r="A743" s="48">
        <v>1442</v>
      </c>
      <c r="B743" s="42" t="s">
        <v>804</v>
      </c>
      <c r="C743" s="42" t="s">
        <v>808</v>
      </c>
      <c r="D743" s="42" t="s">
        <v>12</v>
      </c>
      <c r="F743" s="42">
        <v>3022</v>
      </c>
      <c r="G743" s="42" t="s">
        <v>1602</v>
      </c>
      <c r="H743" s="45" t="s">
        <v>1368</v>
      </c>
      <c r="I743" s="46">
        <v>4</v>
      </c>
      <c r="J743" s="46" t="s">
        <v>806</v>
      </c>
      <c r="K743" s="46"/>
      <c r="L743" s="45" t="str" cm="1">
        <f t="array" ref="L743">_xlfn.IFS(H743=Kontrakter!$B$3,Kontrakter!$C$3,H743=Kontrakter!$B$2,Kontrakter!$C$2,H743=Kontrakter!$B$4,Kontrakter!$C$4,H743=Kontrakter!$B$5,Kontrakter!$C$5,H743=Kontrakter!$B$6,Kontrakter!$C$6,H743=Kontrakter!$B$7,Kontrakter!$C$7,H743=Kontrakter!$B$8,Kontrakter!$C$8,H743=Kontrakter!$B$9,Kontrakter!$C$9,H743=Kontrakter!$B$10,Kontrakter!$C$10,H743=Kontrakter!$B$11,Kontrakter!$C$11)</f>
        <v>Omexom Elsikkerhet AS</v>
      </c>
      <c r="M743" s="45" cm="1">
        <f t="array" ref="M743">_xlfn.IFS(L743=Kontrakter!$C$3,Kontrakter!$D$3,L743=Kontrakter!$C$2,Kontrakter!$D$2,L743=Kontrakter!$C$4,Kontrakter!$D$4,L743=Kontrakter!$C$5,Kontrakter!$D$5,L743=Kontrakter!$C$6,Kontrakter!$D$6,L743=Kontrakter!$C$7,Kontrakter!$D$7,L743=Kontrakter!$C$8,Kontrakter!$D$8,L743=Kontrakter!$C$9,Kontrakter!$D$9,L743=Kontrakter!$C$10,Kontrakter!$D$10,L743=Kontrakter!$C$11,Kontrakter!$D$11)</f>
        <v>23128800</v>
      </c>
      <c r="N743" s="47" t="str" cm="1">
        <f t="array" ref="N743">_xlfn.IFS(L743=Kontrakter!$C$3,Kontrakter!$E$3,L743=Kontrakter!$C$2,Kontrakter!$E$2,L743=Kontrakter!$C$4,Kontrakter!$E$4,L743=Kontrakter!$C$5,Kontrakter!$E$5,L743=Kontrakter!$C$6,Kontrakter!$E$6,L743=Kontrakter!$C$7,Kontrakter!$E$7,L743=Kontrakter!$C$8,Kontrakter!$E$8,L743=Kontrakter!$C$9,Kontrakter!$E$9,L743=Kontrakter!$C$10,Kontrakter!$E$10,L743=Kontrakter!$C$11,Kontrakter!$E$11)</f>
        <v>tilsyn@elvia.no</v>
      </c>
    </row>
    <row r="744" spans="1:14" s="42" customFormat="1" x14ac:dyDescent="0.3">
      <c r="A744" s="48">
        <v>1443</v>
      </c>
      <c r="B744" s="42" t="s">
        <v>804</v>
      </c>
      <c r="C744" s="42" t="s">
        <v>809</v>
      </c>
      <c r="D744" s="42" t="s">
        <v>16</v>
      </c>
      <c r="F744" s="42">
        <v>3022</v>
      </c>
      <c r="G744" s="42" t="s">
        <v>1602</v>
      </c>
      <c r="H744" s="45" t="s">
        <v>1368</v>
      </c>
      <c r="I744" s="46">
        <v>4</v>
      </c>
      <c r="J744" s="46" t="s">
        <v>806</v>
      </c>
      <c r="K744" s="46"/>
      <c r="L744" s="45" t="str" cm="1">
        <f t="array" ref="L744">_xlfn.IFS(H744=Kontrakter!$B$3,Kontrakter!$C$3,H744=Kontrakter!$B$2,Kontrakter!$C$2,H744=Kontrakter!$B$4,Kontrakter!$C$4,H744=Kontrakter!$B$5,Kontrakter!$C$5,H744=Kontrakter!$B$6,Kontrakter!$C$6,H744=Kontrakter!$B$7,Kontrakter!$C$7,H744=Kontrakter!$B$8,Kontrakter!$C$8,H744=Kontrakter!$B$9,Kontrakter!$C$9,H744=Kontrakter!$B$10,Kontrakter!$C$10,H744=Kontrakter!$B$11,Kontrakter!$C$11)</f>
        <v>Omexom Elsikkerhet AS</v>
      </c>
      <c r="M744" s="45" cm="1">
        <f t="array" ref="M744">_xlfn.IFS(L744=Kontrakter!$C$3,Kontrakter!$D$3,L744=Kontrakter!$C$2,Kontrakter!$D$2,L744=Kontrakter!$C$4,Kontrakter!$D$4,L744=Kontrakter!$C$5,Kontrakter!$D$5,L744=Kontrakter!$C$6,Kontrakter!$D$6,L744=Kontrakter!$C$7,Kontrakter!$D$7,L744=Kontrakter!$C$8,Kontrakter!$D$8,L744=Kontrakter!$C$9,Kontrakter!$D$9,L744=Kontrakter!$C$10,Kontrakter!$D$10,L744=Kontrakter!$C$11,Kontrakter!$D$11)</f>
        <v>23128800</v>
      </c>
      <c r="N744" s="47" t="str" cm="1">
        <f t="array" ref="N744">_xlfn.IFS(L744=Kontrakter!$C$3,Kontrakter!$E$3,L744=Kontrakter!$C$2,Kontrakter!$E$2,L744=Kontrakter!$C$4,Kontrakter!$E$4,L744=Kontrakter!$C$5,Kontrakter!$E$5,L744=Kontrakter!$C$6,Kontrakter!$E$6,L744=Kontrakter!$C$7,Kontrakter!$E$7,L744=Kontrakter!$C$8,Kontrakter!$E$8,L744=Kontrakter!$C$9,Kontrakter!$E$9,L744=Kontrakter!$C$10,Kontrakter!$E$10,L744=Kontrakter!$C$11,Kontrakter!$E$11)</f>
        <v>tilsyn@elvia.no</v>
      </c>
    </row>
    <row r="745" spans="1:14" s="42" customFormat="1" x14ac:dyDescent="0.3">
      <c r="A745" s="48">
        <v>1444</v>
      </c>
      <c r="B745" s="42" t="s">
        <v>804</v>
      </c>
      <c r="C745" s="42" t="s">
        <v>810</v>
      </c>
      <c r="D745" s="42" t="s">
        <v>16</v>
      </c>
      <c r="F745" s="42">
        <v>3022</v>
      </c>
      <c r="G745" s="42" t="s">
        <v>1602</v>
      </c>
      <c r="H745" s="45" t="s">
        <v>1368</v>
      </c>
      <c r="I745" s="46">
        <v>4</v>
      </c>
      <c r="J745" s="46" t="s">
        <v>806</v>
      </c>
      <c r="K745" s="46"/>
      <c r="L745" s="45" t="str" cm="1">
        <f t="array" ref="L745">_xlfn.IFS(H745=Kontrakter!$B$3,Kontrakter!$C$3,H745=Kontrakter!$B$2,Kontrakter!$C$2,H745=Kontrakter!$B$4,Kontrakter!$C$4,H745=Kontrakter!$B$5,Kontrakter!$C$5,H745=Kontrakter!$B$6,Kontrakter!$C$6,H745=Kontrakter!$B$7,Kontrakter!$C$7,H745=Kontrakter!$B$8,Kontrakter!$C$8,H745=Kontrakter!$B$9,Kontrakter!$C$9,H745=Kontrakter!$B$10,Kontrakter!$C$10,H745=Kontrakter!$B$11,Kontrakter!$C$11)</f>
        <v>Omexom Elsikkerhet AS</v>
      </c>
      <c r="M745" s="45" cm="1">
        <f t="array" ref="M745">_xlfn.IFS(L745=Kontrakter!$C$3,Kontrakter!$D$3,L745=Kontrakter!$C$2,Kontrakter!$D$2,L745=Kontrakter!$C$4,Kontrakter!$D$4,L745=Kontrakter!$C$5,Kontrakter!$D$5,L745=Kontrakter!$C$6,Kontrakter!$D$6,L745=Kontrakter!$C$7,Kontrakter!$D$7,L745=Kontrakter!$C$8,Kontrakter!$D$8,L745=Kontrakter!$C$9,Kontrakter!$D$9,L745=Kontrakter!$C$10,Kontrakter!$D$10,L745=Kontrakter!$C$11,Kontrakter!$D$11)</f>
        <v>23128800</v>
      </c>
      <c r="N745" s="47" t="str" cm="1">
        <f t="array" ref="N745">_xlfn.IFS(L745=Kontrakter!$C$3,Kontrakter!$E$3,L745=Kontrakter!$C$2,Kontrakter!$E$2,L745=Kontrakter!$C$4,Kontrakter!$E$4,L745=Kontrakter!$C$5,Kontrakter!$E$5,L745=Kontrakter!$C$6,Kontrakter!$E$6,L745=Kontrakter!$C$7,Kontrakter!$E$7,L745=Kontrakter!$C$8,Kontrakter!$E$8,L745=Kontrakter!$C$9,Kontrakter!$E$9,L745=Kontrakter!$C$10,Kontrakter!$E$10,L745=Kontrakter!$C$11,Kontrakter!$E$11)</f>
        <v>tilsyn@elvia.no</v>
      </c>
    </row>
    <row r="746" spans="1:14" s="42" customFormat="1" x14ac:dyDescent="0.3">
      <c r="A746" s="48">
        <v>1445</v>
      </c>
      <c r="B746" s="42" t="s">
        <v>804</v>
      </c>
      <c r="C746" s="42" t="s">
        <v>811</v>
      </c>
      <c r="D746" s="42" t="s">
        <v>16</v>
      </c>
      <c r="F746" s="42">
        <v>3022</v>
      </c>
      <c r="G746" s="42" t="s">
        <v>1602</v>
      </c>
      <c r="H746" s="45" t="s">
        <v>1368</v>
      </c>
      <c r="I746" s="46">
        <v>4</v>
      </c>
      <c r="J746" s="46" t="s">
        <v>806</v>
      </c>
      <c r="K746" s="46"/>
      <c r="L746" s="45" t="str" cm="1">
        <f t="array" ref="L746">_xlfn.IFS(H746=Kontrakter!$B$3,Kontrakter!$C$3,H746=Kontrakter!$B$2,Kontrakter!$C$2,H746=Kontrakter!$B$4,Kontrakter!$C$4,H746=Kontrakter!$B$5,Kontrakter!$C$5,H746=Kontrakter!$B$6,Kontrakter!$C$6,H746=Kontrakter!$B$7,Kontrakter!$C$7,H746=Kontrakter!$B$8,Kontrakter!$C$8,H746=Kontrakter!$B$9,Kontrakter!$C$9,H746=Kontrakter!$B$10,Kontrakter!$C$10,H746=Kontrakter!$B$11,Kontrakter!$C$11)</f>
        <v>Omexom Elsikkerhet AS</v>
      </c>
      <c r="M746" s="45" cm="1">
        <f t="array" ref="M746">_xlfn.IFS(L746=Kontrakter!$C$3,Kontrakter!$D$3,L746=Kontrakter!$C$2,Kontrakter!$D$2,L746=Kontrakter!$C$4,Kontrakter!$D$4,L746=Kontrakter!$C$5,Kontrakter!$D$5,L746=Kontrakter!$C$6,Kontrakter!$D$6,L746=Kontrakter!$C$7,Kontrakter!$D$7,L746=Kontrakter!$C$8,Kontrakter!$D$8,L746=Kontrakter!$C$9,Kontrakter!$D$9,L746=Kontrakter!$C$10,Kontrakter!$D$10,L746=Kontrakter!$C$11,Kontrakter!$D$11)</f>
        <v>23128800</v>
      </c>
      <c r="N746" s="47" t="str" cm="1">
        <f t="array" ref="N746">_xlfn.IFS(L746=Kontrakter!$C$3,Kontrakter!$E$3,L746=Kontrakter!$C$2,Kontrakter!$E$2,L746=Kontrakter!$C$4,Kontrakter!$E$4,L746=Kontrakter!$C$5,Kontrakter!$E$5,L746=Kontrakter!$C$6,Kontrakter!$E$6,L746=Kontrakter!$C$7,Kontrakter!$E$7,L746=Kontrakter!$C$8,Kontrakter!$E$8,L746=Kontrakter!$C$9,Kontrakter!$E$9,L746=Kontrakter!$C$10,Kontrakter!$E$10,L746=Kontrakter!$C$11,Kontrakter!$E$11)</f>
        <v>tilsyn@elvia.no</v>
      </c>
    </row>
    <row r="747" spans="1:14" s="42" customFormat="1" x14ac:dyDescent="0.3">
      <c r="A747" s="43">
        <v>1446</v>
      </c>
      <c r="B747" s="42" t="s">
        <v>804</v>
      </c>
      <c r="C747" s="42" t="s">
        <v>812</v>
      </c>
      <c r="D747" s="42" t="s">
        <v>16</v>
      </c>
      <c r="F747" s="42">
        <v>3022</v>
      </c>
      <c r="G747" s="42" t="s">
        <v>1602</v>
      </c>
      <c r="H747" s="45" t="s">
        <v>1368</v>
      </c>
      <c r="I747" s="46">
        <v>4</v>
      </c>
      <c r="J747" s="46" t="s">
        <v>806</v>
      </c>
      <c r="K747" s="46"/>
      <c r="L747" s="45" t="str" cm="1">
        <f t="array" ref="L747">_xlfn.IFS(H747=Kontrakter!$B$3,Kontrakter!$C$3,H747=Kontrakter!$B$2,Kontrakter!$C$2,H747=Kontrakter!$B$4,Kontrakter!$C$4,H747=Kontrakter!$B$5,Kontrakter!$C$5,H747=Kontrakter!$B$6,Kontrakter!$C$6,H747=Kontrakter!$B$7,Kontrakter!$C$7,H747=Kontrakter!$B$8,Kontrakter!$C$8,H747=Kontrakter!$B$9,Kontrakter!$C$9,H747=Kontrakter!$B$10,Kontrakter!$C$10,H747=Kontrakter!$B$11,Kontrakter!$C$11)</f>
        <v>Omexom Elsikkerhet AS</v>
      </c>
      <c r="M747" s="45" cm="1">
        <f t="array" ref="M747">_xlfn.IFS(L747=Kontrakter!$C$3,Kontrakter!$D$3,L747=Kontrakter!$C$2,Kontrakter!$D$2,L747=Kontrakter!$C$4,Kontrakter!$D$4,L747=Kontrakter!$C$5,Kontrakter!$D$5,L747=Kontrakter!$C$6,Kontrakter!$D$6,L747=Kontrakter!$C$7,Kontrakter!$D$7,L747=Kontrakter!$C$8,Kontrakter!$D$8,L747=Kontrakter!$C$9,Kontrakter!$D$9,L747=Kontrakter!$C$10,Kontrakter!$D$10,L747=Kontrakter!$C$11,Kontrakter!$D$11)</f>
        <v>23128800</v>
      </c>
      <c r="N747" s="47" t="str" cm="1">
        <f t="array" ref="N747">_xlfn.IFS(L747=Kontrakter!$C$3,Kontrakter!$E$3,L747=Kontrakter!$C$2,Kontrakter!$E$2,L747=Kontrakter!$C$4,Kontrakter!$E$4,L747=Kontrakter!$C$5,Kontrakter!$E$5,L747=Kontrakter!$C$6,Kontrakter!$E$6,L747=Kontrakter!$C$7,Kontrakter!$E$7,L747=Kontrakter!$C$8,Kontrakter!$E$8,L747=Kontrakter!$C$9,Kontrakter!$E$9,L747=Kontrakter!$C$10,Kontrakter!$E$10,L747=Kontrakter!$C$11,Kontrakter!$E$11)</f>
        <v>tilsyn@elvia.no</v>
      </c>
    </row>
    <row r="748" spans="1:14" s="42" customFormat="1" x14ac:dyDescent="0.3">
      <c r="A748" s="43">
        <v>1447</v>
      </c>
      <c r="B748" s="42" t="s">
        <v>804</v>
      </c>
      <c r="C748" s="42" t="s">
        <v>813</v>
      </c>
      <c r="D748" s="42" t="s">
        <v>16</v>
      </c>
      <c r="F748" s="42">
        <v>3022</v>
      </c>
      <c r="G748" s="42" t="s">
        <v>1602</v>
      </c>
      <c r="H748" s="45" t="s">
        <v>1368</v>
      </c>
      <c r="I748" s="46">
        <v>4</v>
      </c>
      <c r="J748" s="46" t="s">
        <v>806</v>
      </c>
      <c r="K748" s="46"/>
      <c r="L748" s="45" t="str" cm="1">
        <f t="array" ref="L748">_xlfn.IFS(H748=Kontrakter!$B$3,Kontrakter!$C$3,H748=Kontrakter!$B$2,Kontrakter!$C$2,H748=Kontrakter!$B$4,Kontrakter!$C$4,H748=Kontrakter!$B$5,Kontrakter!$C$5,H748=Kontrakter!$B$6,Kontrakter!$C$6,H748=Kontrakter!$B$7,Kontrakter!$C$7,H748=Kontrakter!$B$8,Kontrakter!$C$8,H748=Kontrakter!$B$9,Kontrakter!$C$9,H748=Kontrakter!$B$10,Kontrakter!$C$10,H748=Kontrakter!$B$11,Kontrakter!$C$11)</f>
        <v>Omexom Elsikkerhet AS</v>
      </c>
      <c r="M748" s="45" cm="1">
        <f t="array" ref="M748">_xlfn.IFS(L748=Kontrakter!$C$3,Kontrakter!$D$3,L748=Kontrakter!$C$2,Kontrakter!$D$2,L748=Kontrakter!$C$4,Kontrakter!$D$4,L748=Kontrakter!$C$5,Kontrakter!$D$5,L748=Kontrakter!$C$6,Kontrakter!$D$6,L748=Kontrakter!$C$7,Kontrakter!$D$7,L748=Kontrakter!$C$8,Kontrakter!$D$8,L748=Kontrakter!$C$9,Kontrakter!$D$9,L748=Kontrakter!$C$10,Kontrakter!$D$10,L748=Kontrakter!$C$11,Kontrakter!$D$11)</f>
        <v>23128800</v>
      </c>
      <c r="N748" s="47" t="str" cm="1">
        <f t="array" ref="N748">_xlfn.IFS(L748=Kontrakter!$C$3,Kontrakter!$E$3,L748=Kontrakter!$C$2,Kontrakter!$E$2,L748=Kontrakter!$C$4,Kontrakter!$E$4,L748=Kontrakter!$C$5,Kontrakter!$E$5,L748=Kontrakter!$C$6,Kontrakter!$E$6,L748=Kontrakter!$C$7,Kontrakter!$E$7,L748=Kontrakter!$C$8,Kontrakter!$E$8,L748=Kontrakter!$C$9,Kontrakter!$E$9,L748=Kontrakter!$C$10,Kontrakter!$E$10,L748=Kontrakter!$C$11,Kontrakter!$E$11)</f>
        <v>tilsyn@elvia.no</v>
      </c>
    </row>
    <row r="749" spans="1:14" s="42" customFormat="1" x14ac:dyDescent="0.3">
      <c r="A749" s="43">
        <v>1448</v>
      </c>
      <c r="B749" s="42" t="s">
        <v>804</v>
      </c>
      <c r="C749" s="42" t="s">
        <v>814</v>
      </c>
      <c r="D749" s="42" t="s">
        <v>16</v>
      </c>
      <c r="F749" s="42">
        <v>3022</v>
      </c>
      <c r="G749" s="42" t="s">
        <v>1602</v>
      </c>
      <c r="H749" s="45" t="s">
        <v>1368</v>
      </c>
      <c r="I749" s="46">
        <v>4</v>
      </c>
      <c r="J749" s="46" t="s">
        <v>806</v>
      </c>
      <c r="K749" s="46"/>
      <c r="L749" s="45" t="str" cm="1">
        <f t="array" ref="L749">_xlfn.IFS(H749=Kontrakter!$B$3,Kontrakter!$C$3,H749=Kontrakter!$B$2,Kontrakter!$C$2,H749=Kontrakter!$B$4,Kontrakter!$C$4,H749=Kontrakter!$B$5,Kontrakter!$C$5,H749=Kontrakter!$B$6,Kontrakter!$C$6,H749=Kontrakter!$B$7,Kontrakter!$C$7,H749=Kontrakter!$B$8,Kontrakter!$C$8,H749=Kontrakter!$B$9,Kontrakter!$C$9,H749=Kontrakter!$B$10,Kontrakter!$C$10,H749=Kontrakter!$B$11,Kontrakter!$C$11)</f>
        <v>Omexom Elsikkerhet AS</v>
      </c>
      <c r="M749" s="45" cm="1">
        <f t="array" ref="M749">_xlfn.IFS(L749=Kontrakter!$C$3,Kontrakter!$D$3,L749=Kontrakter!$C$2,Kontrakter!$D$2,L749=Kontrakter!$C$4,Kontrakter!$D$4,L749=Kontrakter!$C$5,Kontrakter!$D$5,L749=Kontrakter!$C$6,Kontrakter!$D$6,L749=Kontrakter!$C$7,Kontrakter!$D$7,L749=Kontrakter!$C$8,Kontrakter!$D$8,L749=Kontrakter!$C$9,Kontrakter!$D$9,L749=Kontrakter!$C$10,Kontrakter!$D$10,L749=Kontrakter!$C$11,Kontrakter!$D$11)</f>
        <v>23128800</v>
      </c>
      <c r="N749" s="47" t="str" cm="1">
        <f t="array" ref="N749">_xlfn.IFS(L749=Kontrakter!$C$3,Kontrakter!$E$3,L749=Kontrakter!$C$2,Kontrakter!$E$2,L749=Kontrakter!$C$4,Kontrakter!$E$4,L749=Kontrakter!$C$5,Kontrakter!$E$5,L749=Kontrakter!$C$6,Kontrakter!$E$6,L749=Kontrakter!$C$7,Kontrakter!$E$7,L749=Kontrakter!$C$8,Kontrakter!$E$8,L749=Kontrakter!$C$9,Kontrakter!$E$9,L749=Kontrakter!$C$10,Kontrakter!$E$10,L749=Kontrakter!$C$11,Kontrakter!$E$11)</f>
        <v>tilsyn@elvia.no</v>
      </c>
    </row>
    <row r="750" spans="1:14" s="42" customFormat="1" x14ac:dyDescent="0.3">
      <c r="A750" s="43">
        <v>1449</v>
      </c>
      <c r="B750" s="42" t="s">
        <v>804</v>
      </c>
      <c r="C750" s="42" t="s">
        <v>815</v>
      </c>
      <c r="D750" s="42" t="s">
        <v>16</v>
      </c>
      <c r="F750" s="42">
        <v>3022</v>
      </c>
      <c r="G750" s="42" t="s">
        <v>1602</v>
      </c>
      <c r="H750" s="45" t="s">
        <v>1368</v>
      </c>
      <c r="I750" s="46">
        <v>4</v>
      </c>
      <c r="J750" s="46" t="s">
        <v>806</v>
      </c>
      <c r="K750" s="46"/>
      <c r="L750" s="45" t="str" cm="1">
        <f t="array" ref="L750">_xlfn.IFS(H750=Kontrakter!$B$3,Kontrakter!$C$3,H750=Kontrakter!$B$2,Kontrakter!$C$2,H750=Kontrakter!$B$4,Kontrakter!$C$4,H750=Kontrakter!$B$5,Kontrakter!$C$5,H750=Kontrakter!$B$6,Kontrakter!$C$6,H750=Kontrakter!$B$7,Kontrakter!$C$7,H750=Kontrakter!$B$8,Kontrakter!$C$8,H750=Kontrakter!$B$9,Kontrakter!$C$9,H750=Kontrakter!$B$10,Kontrakter!$C$10,H750=Kontrakter!$B$11,Kontrakter!$C$11)</f>
        <v>Omexom Elsikkerhet AS</v>
      </c>
      <c r="M750" s="45" cm="1">
        <f t="array" ref="M750">_xlfn.IFS(L750=Kontrakter!$C$3,Kontrakter!$D$3,L750=Kontrakter!$C$2,Kontrakter!$D$2,L750=Kontrakter!$C$4,Kontrakter!$D$4,L750=Kontrakter!$C$5,Kontrakter!$D$5,L750=Kontrakter!$C$6,Kontrakter!$D$6,L750=Kontrakter!$C$7,Kontrakter!$D$7,L750=Kontrakter!$C$8,Kontrakter!$D$8,L750=Kontrakter!$C$9,Kontrakter!$D$9,L750=Kontrakter!$C$10,Kontrakter!$D$10,L750=Kontrakter!$C$11,Kontrakter!$D$11)</f>
        <v>23128800</v>
      </c>
      <c r="N750" s="47" t="str" cm="1">
        <f t="array" ref="N750">_xlfn.IFS(L750=Kontrakter!$C$3,Kontrakter!$E$3,L750=Kontrakter!$C$2,Kontrakter!$E$2,L750=Kontrakter!$C$4,Kontrakter!$E$4,L750=Kontrakter!$C$5,Kontrakter!$E$5,L750=Kontrakter!$C$6,Kontrakter!$E$6,L750=Kontrakter!$C$7,Kontrakter!$E$7,L750=Kontrakter!$C$8,Kontrakter!$E$8,L750=Kontrakter!$C$9,Kontrakter!$E$9,L750=Kontrakter!$C$10,Kontrakter!$E$10,L750=Kontrakter!$C$11,Kontrakter!$E$11)</f>
        <v>tilsyn@elvia.no</v>
      </c>
    </row>
    <row r="751" spans="1:14" s="42" customFormat="1" x14ac:dyDescent="0.3">
      <c r="A751" s="43">
        <v>1450</v>
      </c>
      <c r="B751" s="42" t="s">
        <v>1607</v>
      </c>
      <c r="F751" s="42">
        <v>3023</v>
      </c>
      <c r="G751" s="42" t="s">
        <v>1602</v>
      </c>
      <c r="H751" s="45" t="s">
        <v>1368</v>
      </c>
      <c r="I751" s="46">
        <v>4</v>
      </c>
      <c r="J751" s="46" t="s">
        <v>1608</v>
      </c>
      <c r="K751" s="46"/>
      <c r="L751" s="45" t="str" cm="1">
        <f t="array" ref="L751">_xlfn.IFS(H751=Kontrakter!$B$3,Kontrakter!$C$3,H751=Kontrakter!$B$2,Kontrakter!$C$2,H751=Kontrakter!$B$4,Kontrakter!$C$4,H751=Kontrakter!$B$5,Kontrakter!$C$5,H751=Kontrakter!$B$6,Kontrakter!$C$6,H751=Kontrakter!$B$7,Kontrakter!$C$7,H751=Kontrakter!$B$8,Kontrakter!$C$8,H751=Kontrakter!$B$9,Kontrakter!$C$9,H751=Kontrakter!$B$10,Kontrakter!$C$10,H751=Kontrakter!$B$11,Kontrakter!$C$11)</f>
        <v>Omexom Elsikkerhet AS</v>
      </c>
      <c r="M751" s="45" cm="1">
        <f t="array" ref="M751">_xlfn.IFS(L751=Kontrakter!$C$3,Kontrakter!$D$3,L751=Kontrakter!$C$2,Kontrakter!$D$2,L751=Kontrakter!$C$4,Kontrakter!$D$4,L751=Kontrakter!$C$5,Kontrakter!$D$5,L751=Kontrakter!$C$6,Kontrakter!$D$6,L751=Kontrakter!$C$7,Kontrakter!$D$7,L751=Kontrakter!$C$8,Kontrakter!$D$8,L751=Kontrakter!$C$9,Kontrakter!$D$9,L751=Kontrakter!$C$10,Kontrakter!$D$10,L751=Kontrakter!$C$11,Kontrakter!$D$11)</f>
        <v>23128800</v>
      </c>
      <c r="N751" s="47" t="str" cm="1">
        <f t="array" ref="N751">_xlfn.IFS(L751=Kontrakter!$C$3,Kontrakter!$E$3,L751=Kontrakter!$C$2,Kontrakter!$E$2,L751=Kontrakter!$C$4,Kontrakter!$E$4,L751=Kontrakter!$C$5,Kontrakter!$E$5,L751=Kontrakter!$C$6,Kontrakter!$E$6,L751=Kontrakter!$C$7,Kontrakter!$E$7,L751=Kontrakter!$C$8,Kontrakter!$E$8,L751=Kontrakter!$C$9,Kontrakter!$E$9,L751=Kontrakter!$C$10,Kontrakter!$E$10,L751=Kontrakter!$C$11,Kontrakter!$E$11)</f>
        <v>tilsyn@elvia.no</v>
      </c>
    </row>
    <row r="752" spans="1:14" s="42" customFormat="1" x14ac:dyDescent="0.3">
      <c r="A752" s="43">
        <v>1452</v>
      </c>
      <c r="G752" s="42" t="s">
        <v>1602</v>
      </c>
      <c r="H752" s="45" t="s">
        <v>1368</v>
      </c>
      <c r="I752" s="46">
        <v>4</v>
      </c>
      <c r="J752" s="46" t="s">
        <v>1608</v>
      </c>
      <c r="K752" s="46"/>
      <c r="L752" s="45" t="str" cm="1">
        <f t="array" ref="L752">_xlfn.IFS(H752=Kontrakter!$B$3,Kontrakter!$C$3,H752=Kontrakter!$B$2,Kontrakter!$C$2,H752=Kontrakter!$B$4,Kontrakter!$C$4,H752=Kontrakter!$B$5,Kontrakter!$C$5,H752=Kontrakter!$B$6,Kontrakter!$C$6,H752=Kontrakter!$B$7,Kontrakter!$C$7,H752=Kontrakter!$B$8,Kontrakter!$C$8,H752=Kontrakter!$B$9,Kontrakter!$C$9,H752=Kontrakter!$B$10,Kontrakter!$C$10,H752=Kontrakter!$B$11,Kontrakter!$C$11)</f>
        <v>Omexom Elsikkerhet AS</v>
      </c>
      <c r="M752" s="45" cm="1">
        <f t="array" ref="M752">_xlfn.IFS(L752=Kontrakter!$C$3,Kontrakter!$D$3,L752=Kontrakter!$C$2,Kontrakter!$D$2,L752=Kontrakter!$C$4,Kontrakter!$D$4,L752=Kontrakter!$C$5,Kontrakter!$D$5,L752=Kontrakter!$C$6,Kontrakter!$D$6,L752=Kontrakter!$C$7,Kontrakter!$D$7,L752=Kontrakter!$C$8,Kontrakter!$D$8,L752=Kontrakter!$C$9,Kontrakter!$D$9,L752=Kontrakter!$C$10,Kontrakter!$D$10,L752=Kontrakter!$C$11,Kontrakter!$D$11)</f>
        <v>23128800</v>
      </c>
      <c r="N752" s="47" t="str" cm="1">
        <f t="array" ref="N752">_xlfn.IFS(L752=Kontrakter!$C$3,Kontrakter!$E$3,L752=Kontrakter!$C$2,Kontrakter!$E$2,L752=Kontrakter!$C$4,Kontrakter!$E$4,L752=Kontrakter!$C$5,Kontrakter!$E$5,L752=Kontrakter!$C$6,Kontrakter!$E$6,L752=Kontrakter!$C$7,Kontrakter!$E$7,L752=Kontrakter!$C$8,Kontrakter!$E$8,L752=Kontrakter!$C$9,Kontrakter!$E$9,L752=Kontrakter!$C$10,Kontrakter!$E$10,L752=Kontrakter!$C$11,Kontrakter!$E$11)</f>
        <v>tilsyn@elvia.no</v>
      </c>
    </row>
    <row r="753" spans="1:14" s="42" customFormat="1" x14ac:dyDescent="0.3">
      <c r="A753" s="43">
        <v>1454</v>
      </c>
      <c r="B753" s="42" t="s">
        <v>1609</v>
      </c>
      <c r="F753" s="42">
        <v>3023</v>
      </c>
      <c r="G753" s="42" t="s">
        <v>1602</v>
      </c>
      <c r="H753" s="45" t="s">
        <v>1368</v>
      </c>
      <c r="I753" s="46">
        <v>4</v>
      </c>
      <c r="J753" s="46" t="s">
        <v>1608</v>
      </c>
      <c r="K753" s="46"/>
      <c r="L753" s="45" t="str" cm="1">
        <f t="array" ref="L753">_xlfn.IFS(H753=Kontrakter!$B$3,Kontrakter!$C$3,H753=Kontrakter!$B$2,Kontrakter!$C$2,H753=Kontrakter!$B$4,Kontrakter!$C$4,H753=Kontrakter!$B$5,Kontrakter!$C$5,H753=Kontrakter!$B$6,Kontrakter!$C$6,H753=Kontrakter!$B$7,Kontrakter!$C$7,H753=Kontrakter!$B$8,Kontrakter!$C$8,H753=Kontrakter!$B$9,Kontrakter!$C$9,H753=Kontrakter!$B$10,Kontrakter!$C$10,H753=Kontrakter!$B$11,Kontrakter!$C$11)</f>
        <v>Omexom Elsikkerhet AS</v>
      </c>
      <c r="M753" s="45" cm="1">
        <f t="array" ref="M753">_xlfn.IFS(L753=Kontrakter!$C$3,Kontrakter!$D$3,L753=Kontrakter!$C$2,Kontrakter!$D$2,L753=Kontrakter!$C$4,Kontrakter!$D$4,L753=Kontrakter!$C$5,Kontrakter!$D$5,L753=Kontrakter!$C$6,Kontrakter!$D$6,L753=Kontrakter!$C$7,Kontrakter!$D$7,L753=Kontrakter!$C$8,Kontrakter!$D$8,L753=Kontrakter!$C$9,Kontrakter!$D$9,L753=Kontrakter!$C$10,Kontrakter!$D$10,L753=Kontrakter!$C$11,Kontrakter!$D$11)</f>
        <v>23128800</v>
      </c>
      <c r="N753" s="47" t="str" cm="1">
        <f t="array" ref="N753">_xlfn.IFS(L753=Kontrakter!$C$3,Kontrakter!$E$3,L753=Kontrakter!$C$2,Kontrakter!$E$2,L753=Kontrakter!$C$4,Kontrakter!$E$4,L753=Kontrakter!$C$5,Kontrakter!$E$5,L753=Kontrakter!$C$6,Kontrakter!$E$6,L753=Kontrakter!$C$7,Kontrakter!$E$7,L753=Kontrakter!$C$8,Kontrakter!$E$8,L753=Kontrakter!$C$9,Kontrakter!$E$9,L753=Kontrakter!$C$10,Kontrakter!$E$10,L753=Kontrakter!$C$11,Kontrakter!$E$11)</f>
        <v>tilsyn@elvia.no</v>
      </c>
    </row>
    <row r="754" spans="1:14" s="42" customFormat="1" x14ac:dyDescent="0.3">
      <c r="A754" s="43">
        <v>1455</v>
      </c>
      <c r="B754" s="42" t="s">
        <v>816</v>
      </c>
      <c r="C754" s="42" t="s">
        <v>817</v>
      </c>
      <c r="D754" s="42" t="s">
        <v>16</v>
      </c>
      <c r="F754" s="42">
        <v>3022</v>
      </c>
      <c r="G754" s="42" t="s">
        <v>1602</v>
      </c>
      <c r="H754" s="45" t="s">
        <v>1368</v>
      </c>
      <c r="I754" s="46">
        <v>4</v>
      </c>
      <c r="J754" s="46" t="s">
        <v>806</v>
      </c>
      <c r="K754" s="46"/>
      <c r="L754" s="45" t="str" cm="1">
        <f t="array" ref="L754">_xlfn.IFS(H754=Kontrakter!$B$3,Kontrakter!$C$3,H754=Kontrakter!$B$2,Kontrakter!$C$2,H754=Kontrakter!$B$4,Kontrakter!$C$4,H754=Kontrakter!$B$5,Kontrakter!$C$5,H754=Kontrakter!$B$6,Kontrakter!$C$6,H754=Kontrakter!$B$7,Kontrakter!$C$7,H754=Kontrakter!$B$8,Kontrakter!$C$8,H754=Kontrakter!$B$9,Kontrakter!$C$9,H754=Kontrakter!$B$10,Kontrakter!$C$10,H754=Kontrakter!$B$11,Kontrakter!$C$11)</f>
        <v>Omexom Elsikkerhet AS</v>
      </c>
      <c r="M754" s="45" cm="1">
        <f t="array" ref="M754">_xlfn.IFS(L754=Kontrakter!$C$3,Kontrakter!$D$3,L754=Kontrakter!$C$2,Kontrakter!$D$2,L754=Kontrakter!$C$4,Kontrakter!$D$4,L754=Kontrakter!$C$5,Kontrakter!$D$5,L754=Kontrakter!$C$6,Kontrakter!$D$6,L754=Kontrakter!$C$7,Kontrakter!$D$7,L754=Kontrakter!$C$8,Kontrakter!$D$8,L754=Kontrakter!$C$9,Kontrakter!$D$9,L754=Kontrakter!$C$10,Kontrakter!$D$10,L754=Kontrakter!$C$11,Kontrakter!$D$11)</f>
        <v>23128800</v>
      </c>
      <c r="N754" s="47" t="str" cm="1">
        <f t="array" ref="N754">_xlfn.IFS(L754=Kontrakter!$C$3,Kontrakter!$E$3,L754=Kontrakter!$C$2,Kontrakter!$E$2,L754=Kontrakter!$C$4,Kontrakter!$E$4,L754=Kontrakter!$C$5,Kontrakter!$E$5,L754=Kontrakter!$C$6,Kontrakter!$E$6,L754=Kontrakter!$C$7,Kontrakter!$E$7,L754=Kontrakter!$C$8,Kontrakter!$E$8,L754=Kontrakter!$C$9,Kontrakter!$E$9,L754=Kontrakter!$C$10,Kontrakter!$E$10,L754=Kontrakter!$C$11,Kontrakter!$E$11)</f>
        <v>tilsyn@elvia.no</v>
      </c>
    </row>
    <row r="755" spans="1:14" s="42" customFormat="1" x14ac:dyDescent="0.3">
      <c r="A755" s="43">
        <v>1456</v>
      </c>
      <c r="B755" s="42" t="s">
        <v>1607</v>
      </c>
      <c r="F755" s="42">
        <v>3023</v>
      </c>
      <c r="G755" s="42" t="s">
        <v>1602</v>
      </c>
      <c r="H755" s="45" t="s">
        <v>1368</v>
      </c>
      <c r="I755" s="46">
        <v>4</v>
      </c>
      <c r="J755" s="46" t="s">
        <v>1608</v>
      </c>
      <c r="K755" s="46"/>
      <c r="L755" s="45" t="str" cm="1">
        <f t="array" ref="L755">_xlfn.IFS(H755=Kontrakter!$B$3,Kontrakter!$C$3,H755=Kontrakter!$B$2,Kontrakter!$C$2,H755=Kontrakter!$B$4,Kontrakter!$C$4,H755=Kontrakter!$B$5,Kontrakter!$C$5,H755=Kontrakter!$B$6,Kontrakter!$C$6,H755=Kontrakter!$B$7,Kontrakter!$C$7,H755=Kontrakter!$B$8,Kontrakter!$C$8,H755=Kontrakter!$B$9,Kontrakter!$C$9,H755=Kontrakter!$B$10,Kontrakter!$C$10,H755=Kontrakter!$B$11,Kontrakter!$C$11)</f>
        <v>Omexom Elsikkerhet AS</v>
      </c>
      <c r="M755" s="45" cm="1">
        <f t="array" ref="M755">_xlfn.IFS(L755=Kontrakter!$C$3,Kontrakter!$D$3,L755=Kontrakter!$C$2,Kontrakter!$D$2,L755=Kontrakter!$C$4,Kontrakter!$D$4,L755=Kontrakter!$C$5,Kontrakter!$D$5,L755=Kontrakter!$C$6,Kontrakter!$D$6,L755=Kontrakter!$C$7,Kontrakter!$D$7,L755=Kontrakter!$C$8,Kontrakter!$D$8,L755=Kontrakter!$C$9,Kontrakter!$D$9,L755=Kontrakter!$C$10,Kontrakter!$D$10,L755=Kontrakter!$C$11,Kontrakter!$D$11)</f>
        <v>23128800</v>
      </c>
      <c r="N755" s="47" t="str" cm="1">
        <f t="array" ref="N755">_xlfn.IFS(L755=Kontrakter!$C$3,Kontrakter!$E$3,L755=Kontrakter!$C$2,Kontrakter!$E$2,L755=Kontrakter!$C$4,Kontrakter!$E$4,L755=Kontrakter!$C$5,Kontrakter!$E$5,L755=Kontrakter!$C$6,Kontrakter!$E$6,L755=Kontrakter!$C$7,Kontrakter!$E$7,L755=Kontrakter!$C$8,Kontrakter!$E$8,L755=Kontrakter!$C$9,Kontrakter!$E$9,L755=Kontrakter!$C$10,Kontrakter!$E$10,L755=Kontrakter!$C$11,Kontrakter!$E$11)</f>
        <v>tilsyn@elvia.no</v>
      </c>
    </row>
    <row r="756" spans="1:14" s="42" customFormat="1" x14ac:dyDescent="0.3">
      <c r="A756" s="43">
        <v>1459</v>
      </c>
      <c r="B756" s="42" t="s">
        <v>1608</v>
      </c>
      <c r="F756" s="42">
        <v>3023</v>
      </c>
      <c r="G756" s="42" t="s">
        <v>1602</v>
      </c>
      <c r="H756" s="45" t="s">
        <v>1368</v>
      </c>
      <c r="I756" s="46">
        <v>4</v>
      </c>
      <c r="J756" s="46" t="s">
        <v>1608</v>
      </c>
      <c r="K756" s="46"/>
      <c r="L756" s="45" t="str" cm="1">
        <f t="array" ref="L756">_xlfn.IFS(H756=Kontrakter!$B$3,Kontrakter!$C$3,H756=Kontrakter!$B$2,Kontrakter!$C$2,H756=Kontrakter!$B$4,Kontrakter!$C$4,H756=Kontrakter!$B$5,Kontrakter!$C$5,H756=Kontrakter!$B$6,Kontrakter!$C$6,H756=Kontrakter!$B$7,Kontrakter!$C$7,H756=Kontrakter!$B$8,Kontrakter!$C$8,H756=Kontrakter!$B$9,Kontrakter!$C$9,H756=Kontrakter!$B$10,Kontrakter!$C$10,H756=Kontrakter!$B$11,Kontrakter!$C$11)</f>
        <v>Omexom Elsikkerhet AS</v>
      </c>
      <c r="M756" s="45" cm="1">
        <f t="array" ref="M756">_xlfn.IFS(L756=Kontrakter!$C$3,Kontrakter!$D$3,L756=Kontrakter!$C$2,Kontrakter!$D$2,L756=Kontrakter!$C$4,Kontrakter!$D$4,L756=Kontrakter!$C$5,Kontrakter!$D$5,L756=Kontrakter!$C$6,Kontrakter!$D$6,L756=Kontrakter!$C$7,Kontrakter!$D$7,L756=Kontrakter!$C$8,Kontrakter!$D$8,L756=Kontrakter!$C$9,Kontrakter!$D$9,L756=Kontrakter!$C$10,Kontrakter!$D$10,L756=Kontrakter!$C$11,Kontrakter!$D$11)</f>
        <v>23128800</v>
      </c>
      <c r="N756" s="47" t="str" cm="1">
        <f t="array" ref="N756">_xlfn.IFS(L756=Kontrakter!$C$3,Kontrakter!$E$3,L756=Kontrakter!$C$2,Kontrakter!$E$2,L756=Kontrakter!$C$4,Kontrakter!$E$4,L756=Kontrakter!$C$5,Kontrakter!$E$5,L756=Kontrakter!$C$6,Kontrakter!$E$6,L756=Kontrakter!$C$7,Kontrakter!$E$7,L756=Kontrakter!$C$8,Kontrakter!$E$8,L756=Kontrakter!$C$9,Kontrakter!$E$9,L756=Kontrakter!$C$10,Kontrakter!$E$10,L756=Kontrakter!$C$11,Kontrakter!$E$11)</f>
        <v>tilsyn@elvia.no</v>
      </c>
    </row>
    <row r="757" spans="1:14" s="42" customFormat="1" x14ac:dyDescent="0.3">
      <c r="A757" s="43">
        <v>1460</v>
      </c>
      <c r="B757" s="42" t="s">
        <v>1610</v>
      </c>
      <c r="G757" s="42" t="s">
        <v>1602</v>
      </c>
      <c r="H757" s="45" t="s">
        <v>1368</v>
      </c>
      <c r="I757" s="46">
        <v>4</v>
      </c>
      <c r="J757" s="46" t="s">
        <v>1608</v>
      </c>
      <c r="K757" s="46"/>
      <c r="L757" s="45" t="str" cm="1">
        <f t="array" ref="L757">_xlfn.IFS(H757=Kontrakter!$B$3,Kontrakter!$C$3,H757=Kontrakter!$B$2,Kontrakter!$C$2,H757=Kontrakter!$B$4,Kontrakter!$C$4,H757=Kontrakter!$B$5,Kontrakter!$C$5,H757=Kontrakter!$B$6,Kontrakter!$C$6,H757=Kontrakter!$B$7,Kontrakter!$C$7,H757=Kontrakter!$B$8,Kontrakter!$C$8,H757=Kontrakter!$B$9,Kontrakter!$C$9,H757=Kontrakter!$B$10,Kontrakter!$C$10,H757=Kontrakter!$B$11,Kontrakter!$C$11)</f>
        <v>Omexom Elsikkerhet AS</v>
      </c>
      <c r="M757" s="45" cm="1">
        <f t="array" ref="M757">_xlfn.IFS(L757=Kontrakter!$C$3,Kontrakter!$D$3,L757=Kontrakter!$C$2,Kontrakter!$D$2,L757=Kontrakter!$C$4,Kontrakter!$D$4,L757=Kontrakter!$C$5,Kontrakter!$D$5,L757=Kontrakter!$C$6,Kontrakter!$D$6,L757=Kontrakter!$C$7,Kontrakter!$D$7,L757=Kontrakter!$C$8,Kontrakter!$D$8,L757=Kontrakter!$C$9,Kontrakter!$D$9,L757=Kontrakter!$C$10,Kontrakter!$D$10,L757=Kontrakter!$C$11,Kontrakter!$D$11)</f>
        <v>23128800</v>
      </c>
      <c r="N757" s="47" t="str" cm="1">
        <f t="array" ref="N757">_xlfn.IFS(L757=Kontrakter!$C$3,Kontrakter!$E$3,L757=Kontrakter!$C$2,Kontrakter!$E$2,L757=Kontrakter!$C$4,Kontrakter!$E$4,L757=Kontrakter!$C$5,Kontrakter!$E$5,L757=Kontrakter!$C$6,Kontrakter!$E$6,L757=Kontrakter!$C$7,Kontrakter!$E$7,L757=Kontrakter!$C$8,Kontrakter!$E$8,L757=Kontrakter!$C$9,Kontrakter!$E$9,L757=Kontrakter!$C$10,Kontrakter!$E$10,L757=Kontrakter!$C$11,Kontrakter!$E$11)</f>
        <v>tilsyn@elvia.no</v>
      </c>
    </row>
    <row r="758" spans="1:14" s="42" customFormat="1" x14ac:dyDescent="0.3">
      <c r="A758" s="43">
        <v>1461</v>
      </c>
      <c r="B758" s="42" t="s">
        <v>820</v>
      </c>
      <c r="C758" s="42" t="s">
        <v>1354</v>
      </c>
      <c r="D758" s="42" t="s">
        <v>16</v>
      </c>
      <c r="F758" s="42">
        <v>3029</v>
      </c>
      <c r="G758" s="42" t="s">
        <v>1602</v>
      </c>
      <c r="H758" s="45" t="s">
        <v>1369</v>
      </c>
      <c r="I758" s="46">
        <v>6</v>
      </c>
      <c r="J758" s="46" t="s">
        <v>820</v>
      </c>
      <c r="K758" s="46"/>
      <c r="L758" s="45" t="str" cm="1">
        <f t="array" ref="L758">_xlfn.IFS(H758=Kontrakter!$B$3,Kontrakter!$C$3,H758=Kontrakter!$B$2,Kontrakter!$C$2,H758=Kontrakter!$B$4,Kontrakter!$C$4,H758=Kontrakter!$B$5,Kontrakter!$C$5,H758=Kontrakter!$B$6,Kontrakter!$C$6,H758=Kontrakter!$B$7,Kontrakter!$C$7,H758=Kontrakter!$B$8,Kontrakter!$C$8,H758=Kontrakter!$B$9,Kontrakter!$C$9,H758=Kontrakter!$B$10,Kontrakter!$C$10,H758=Kontrakter!$B$11,Kontrakter!$C$11)</f>
        <v>Rejlers Elsikkerhet AS</v>
      </c>
      <c r="M758" s="45" cm="1">
        <f t="array" ref="M758">_xlfn.IFS(L758=Kontrakter!$C$3,Kontrakter!$D$3,L758=Kontrakter!$C$2,Kontrakter!$D$2,L758=Kontrakter!$C$4,Kontrakter!$D$4,L758=Kontrakter!$C$5,Kontrakter!$D$5,L758=Kontrakter!$C$6,Kontrakter!$D$6,L758=Kontrakter!$C$7,Kontrakter!$D$7,L758=Kontrakter!$C$8,Kontrakter!$D$8,L758=Kontrakter!$C$9,Kontrakter!$D$9,L758=Kontrakter!$C$10,Kontrakter!$D$10,L758=Kontrakter!$C$11,Kontrakter!$D$11)</f>
        <v>95823000</v>
      </c>
      <c r="N758" s="47" t="str" cm="1">
        <f t="array" ref="N758">_xlfn.IFS(L758=Kontrakter!$C$3,Kontrakter!$E$3,L758=Kontrakter!$C$2,Kontrakter!$E$2,L758=Kontrakter!$C$4,Kontrakter!$E$4,L758=Kontrakter!$C$5,Kontrakter!$E$5,L758=Kontrakter!$C$6,Kontrakter!$E$6,L758=Kontrakter!$C$7,Kontrakter!$E$7,L758=Kontrakter!$C$8,Kontrakter!$E$8,L758=Kontrakter!$C$9,Kontrakter!$E$9,L758=Kontrakter!$C$10,Kontrakter!$E$10,L758=Kontrakter!$C$11,Kontrakter!$E$11)</f>
        <v>tilsyn@elvia.no</v>
      </c>
    </row>
    <row r="759" spans="1:14" s="42" customFormat="1" x14ac:dyDescent="0.3">
      <c r="A759" s="43">
        <v>1462</v>
      </c>
      <c r="B759" s="42" t="s">
        <v>825</v>
      </c>
      <c r="C759" s="42" t="s">
        <v>1355</v>
      </c>
      <c r="D759" s="42" t="s">
        <v>16</v>
      </c>
      <c r="F759" s="42">
        <v>3029</v>
      </c>
      <c r="G759" s="42" t="s">
        <v>1602</v>
      </c>
      <c r="H759" s="45" t="s">
        <v>1369</v>
      </c>
      <c r="I759" s="46">
        <v>6</v>
      </c>
      <c r="J759" s="46" t="s">
        <v>820</v>
      </c>
      <c r="K759" s="46"/>
      <c r="L759" s="45" t="str" cm="1">
        <f t="array" ref="L759">_xlfn.IFS(H759=Kontrakter!$B$3,Kontrakter!$C$3,H759=Kontrakter!$B$2,Kontrakter!$C$2,H759=Kontrakter!$B$4,Kontrakter!$C$4,H759=Kontrakter!$B$5,Kontrakter!$C$5,H759=Kontrakter!$B$6,Kontrakter!$C$6,H759=Kontrakter!$B$7,Kontrakter!$C$7,H759=Kontrakter!$B$8,Kontrakter!$C$8,H759=Kontrakter!$B$9,Kontrakter!$C$9,H759=Kontrakter!$B$10,Kontrakter!$C$10,H759=Kontrakter!$B$11,Kontrakter!$C$11)</f>
        <v>Rejlers Elsikkerhet AS</v>
      </c>
      <c r="M759" s="45" cm="1">
        <f t="array" ref="M759">_xlfn.IFS(L759=Kontrakter!$C$3,Kontrakter!$D$3,L759=Kontrakter!$C$2,Kontrakter!$D$2,L759=Kontrakter!$C$4,Kontrakter!$D$4,L759=Kontrakter!$C$5,Kontrakter!$D$5,L759=Kontrakter!$C$6,Kontrakter!$D$6,L759=Kontrakter!$C$7,Kontrakter!$D$7,L759=Kontrakter!$C$8,Kontrakter!$D$8,L759=Kontrakter!$C$9,Kontrakter!$D$9,L759=Kontrakter!$C$10,Kontrakter!$D$10,L759=Kontrakter!$C$11,Kontrakter!$D$11)</f>
        <v>95823000</v>
      </c>
      <c r="N759" s="47" t="str" cm="1">
        <f t="array" ref="N759">_xlfn.IFS(L759=Kontrakter!$C$3,Kontrakter!$E$3,L759=Kontrakter!$C$2,Kontrakter!$E$2,L759=Kontrakter!$C$4,Kontrakter!$E$4,L759=Kontrakter!$C$5,Kontrakter!$E$5,L759=Kontrakter!$C$6,Kontrakter!$E$6,L759=Kontrakter!$C$7,Kontrakter!$E$7,L759=Kontrakter!$C$8,Kontrakter!$E$8,L759=Kontrakter!$C$9,Kontrakter!$E$9,L759=Kontrakter!$C$10,Kontrakter!$E$10,L759=Kontrakter!$C$11,Kontrakter!$E$11)</f>
        <v>tilsyn@elvia.no</v>
      </c>
    </row>
    <row r="760" spans="1:14" s="42" customFormat="1" x14ac:dyDescent="0.3">
      <c r="A760" s="43">
        <v>1463</v>
      </c>
      <c r="B760" s="42" t="s">
        <v>825</v>
      </c>
      <c r="C760" s="42" t="s">
        <v>1356</v>
      </c>
      <c r="D760" s="42" t="s">
        <v>16</v>
      </c>
      <c r="F760" s="42">
        <v>3029</v>
      </c>
      <c r="G760" s="42" t="s">
        <v>1602</v>
      </c>
      <c r="H760" s="45" t="s">
        <v>1369</v>
      </c>
      <c r="I760" s="46">
        <v>6</v>
      </c>
      <c r="J760" s="46" t="s">
        <v>820</v>
      </c>
      <c r="K760" s="46"/>
      <c r="L760" s="45" t="str" cm="1">
        <f t="array" ref="L760">_xlfn.IFS(H760=Kontrakter!$B$3,Kontrakter!$C$3,H760=Kontrakter!$B$2,Kontrakter!$C$2,H760=Kontrakter!$B$4,Kontrakter!$C$4,H760=Kontrakter!$B$5,Kontrakter!$C$5,H760=Kontrakter!$B$6,Kontrakter!$C$6,H760=Kontrakter!$B$7,Kontrakter!$C$7,H760=Kontrakter!$B$8,Kontrakter!$C$8,H760=Kontrakter!$B$9,Kontrakter!$C$9,H760=Kontrakter!$B$10,Kontrakter!$C$10,H760=Kontrakter!$B$11,Kontrakter!$C$11)</f>
        <v>Rejlers Elsikkerhet AS</v>
      </c>
      <c r="M760" s="45" cm="1">
        <f t="array" ref="M760">_xlfn.IFS(L760=Kontrakter!$C$3,Kontrakter!$D$3,L760=Kontrakter!$C$2,Kontrakter!$D$2,L760=Kontrakter!$C$4,Kontrakter!$D$4,L760=Kontrakter!$C$5,Kontrakter!$D$5,L760=Kontrakter!$C$6,Kontrakter!$D$6,L760=Kontrakter!$C$7,Kontrakter!$D$7,L760=Kontrakter!$C$8,Kontrakter!$D$8,L760=Kontrakter!$C$9,Kontrakter!$D$9,L760=Kontrakter!$C$10,Kontrakter!$D$10,L760=Kontrakter!$C$11,Kontrakter!$D$11)</f>
        <v>95823000</v>
      </c>
      <c r="N760" s="47" t="str" cm="1">
        <f t="array" ref="N760">_xlfn.IFS(L760=Kontrakter!$C$3,Kontrakter!$E$3,L760=Kontrakter!$C$2,Kontrakter!$E$2,L760=Kontrakter!$C$4,Kontrakter!$E$4,L760=Kontrakter!$C$5,Kontrakter!$E$5,L760=Kontrakter!$C$6,Kontrakter!$E$6,L760=Kontrakter!$C$7,Kontrakter!$E$7,L760=Kontrakter!$C$8,Kontrakter!$E$8,L760=Kontrakter!$C$9,Kontrakter!$E$9,L760=Kontrakter!$C$10,Kontrakter!$E$10,L760=Kontrakter!$C$11,Kontrakter!$E$11)</f>
        <v>tilsyn@elvia.no</v>
      </c>
    </row>
    <row r="761" spans="1:14" s="42" customFormat="1" x14ac:dyDescent="0.3">
      <c r="A761" s="43">
        <v>1464</v>
      </c>
      <c r="B761" s="42" t="s">
        <v>825</v>
      </c>
      <c r="C761" s="42" t="s">
        <v>1357</v>
      </c>
      <c r="D761" s="42" t="s">
        <v>16</v>
      </c>
      <c r="F761" s="42">
        <v>3029</v>
      </c>
      <c r="G761" s="42" t="s">
        <v>1602</v>
      </c>
      <c r="H761" s="45" t="s">
        <v>1369</v>
      </c>
      <c r="I761" s="46">
        <v>6</v>
      </c>
      <c r="J761" s="46" t="s">
        <v>820</v>
      </c>
      <c r="K761" s="46"/>
      <c r="L761" s="45" t="str" cm="1">
        <f t="array" ref="L761">_xlfn.IFS(H761=Kontrakter!$B$3,Kontrakter!$C$3,H761=Kontrakter!$B$2,Kontrakter!$C$2,H761=Kontrakter!$B$4,Kontrakter!$C$4,H761=Kontrakter!$B$5,Kontrakter!$C$5,H761=Kontrakter!$B$6,Kontrakter!$C$6,H761=Kontrakter!$B$7,Kontrakter!$C$7,H761=Kontrakter!$B$8,Kontrakter!$C$8,H761=Kontrakter!$B$9,Kontrakter!$C$9,H761=Kontrakter!$B$10,Kontrakter!$C$10,H761=Kontrakter!$B$11,Kontrakter!$C$11)</f>
        <v>Rejlers Elsikkerhet AS</v>
      </c>
      <c r="M761" s="45" cm="1">
        <f t="array" ref="M761">_xlfn.IFS(L761=Kontrakter!$C$3,Kontrakter!$D$3,L761=Kontrakter!$C$2,Kontrakter!$D$2,L761=Kontrakter!$C$4,Kontrakter!$D$4,L761=Kontrakter!$C$5,Kontrakter!$D$5,L761=Kontrakter!$C$6,Kontrakter!$D$6,L761=Kontrakter!$C$7,Kontrakter!$D$7,L761=Kontrakter!$C$8,Kontrakter!$D$8,L761=Kontrakter!$C$9,Kontrakter!$D$9,L761=Kontrakter!$C$10,Kontrakter!$D$10,L761=Kontrakter!$C$11,Kontrakter!$D$11)</f>
        <v>95823000</v>
      </c>
      <c r="N761" s="47" t="str" cm="1">
        <f t="array" ref="N761">_xlfn.IFS(L761=Kontrakter!$C$3,Kontrakter!$E$3,L761=Kontrakter!$C$2,Kontrakter!$E$2,L761=Kontrakter!$C$4,Kontrakter!$E$4,L761=Kontrakter!$C$5,Kontrakter!$E$5,L761=Kontrakter!$C$6,Kontrakter!$E$6,L761=Kontrakter!$C$7,Kontrakter!$E$7,L761=Kontrakter!$C$8,Kontrakter!$E$8,L761=Kontrakter!$C$9,Kontrakter!$E$9,L761=Kontrakter!$C$10,Kontrakter!$E$10,L761=Kontrakter!$C$11,Kontrakter!$E$11)</f>
        <v>tilsyn@elvia.no</v>
      </c>
    </row>
    <row r="762" spans="1:14" s="42" customFormat="1" x14ac:dyDescent="0.3">
      <c r="A762" s="43">
        <v>1465</v>
      </c>
      <c r="B762" s="42" t="s">
        <v>1135</v>
      </c>
      <c r="C762" s="42" t="s">
        <v>1358</v>
      </c>
      <c r="D762" s="42" t="s">
        <v>16</v>
      </c>
      <c r="F762" s="42">
        <v>3030</v>
      </c>
      <c r="G762" s="42" t="s">
        <v>1602</v>
      </c>
      <c r="H762" s="45" t="s">
        <v>1369</v>
      </c>
      <c r="I762" s="46">
        <v>6</v>
      </c>
      <c r="J762" s="46" t="s">
        <v>1083</v>
      </c>
      <c r="K762" s="46"/>
      <c r="L762" s="45" t="str" cm="1">
        <f t="array" ref="L762">_xlfn.IFS(H762=Kontrakter!$B$3,Kontrakter!$C$3,H762=Kontrakter!$B$2,Kontrakter!$C$2,H762=Kontrakter!$B$4,Kontrakter!$C$4,H762=Kontrakter!$B$5,Kontrakter!$C$5,H762=Kontrakter!$B$6,Kontrakter!$C$6,H762=Kontrakter!$B$7,Kontrakter!$C$7,H762=Kontrakter!$B$8,Kontrakter!$C$8,H762=Kontrakter!$B$9,Kontrakter!$C$9,H762=Kontrakter!$B$10,Kontrakter!$C$10,H762=Kontrakter!$B$11,Kontrakter!$C$11)</f>
        <v>Rejlers Elsikkerhet AS</v>
      </c>
      <c r="M762" s="45" cm="1">
        <f t="array" ref="M762">_xlfn.IFS(L762=Kontrakter!$C$3,Kontrakter!$D$3,L762=Kontrakter!$C$2,Kontrakter!$D$2,L762=Kontrakter!$C$4,Kontrakter!$D$4,L762=Kontrakter!$C$5,Kontrakter!$D$5,L762=Kontrakter!$C$6,Kontrakter!$D$6,L762=Kontrakter!$C$7,Kontrakter!$D$7,L762=Kontrakter!$C$8,Kontrakter!$D$8,L762=Kontrakter!$C$9,Kontrakter!$D$9,L762=Kontrakter!$C$10,Kontrakter!$D$10,L762=Kontrakter!$C$11,Kontrakter!$D$11)</f>
        <v>95823000</v>
      </c>
      <c r="N762" s="47" t="str" cm="1">
        <f t="array" ref="N762">_xlfn.IFS(L762=Kontrakter!$C$3,Kontrakter!$E$3,L762=Kontrakter!$C$2,Kontrakter!$E$2,L762=Kontrakter!$C$4,Kontrakter!$E$4,L762=Kontrakter!$C$5,Kontrakter!$E$5,L762=Kontrakter!$C$6,Kontrakter!$E$6,L762=Kontrakter!$C$7,Kontrakter!$E$7,L762=Kontrakter!$C$8,Kontrakter!$E$8,L762=Kontrakter!$C$9,Kontrakter!$E$9,L762=Kontrakter!$C$10,Kontrakter!$E$10,L762=Kontrakter!$C$11,Kontrakter!$E$11)</f>
        <v>tilsyn@elvia.no</v>
      </c>
    </row>
    <row r="763" spans="1:14" s="42" customFormat="1" x14ac:dyDescent="0.3">
      <c r="A763" s="43">
        <v>1466</v>
      </c>
      <c r="B763" s="42" t="s">
        <v>1135</v>
      </c>
      <c r="C763" s="42" t="s">
        <v>1359</v>
      </c>
      <c r="D763" s="42" t="s">
        <v>16</v>
      </c>
      <c r="F763" s="42">
        <v>3030</v>
      </c>
      <c r="G763" s="42" t="s">
        <v>1602</v>
      </c>
      <c r="H763" s="45" t="s">
        <v>1369</v>
      </c>
      <c r="I763" s="46">
        <v>6</v>
      </c>
      <c r="J763" s="46" t="s">
        <v>1083</v>
      </c>
      <c r="K763" s="46"/>
      <c r="L763" s="45" t="str" cm="1">
        <f t="array" ref="L763">_xlfn.IFS(H763=Kontrakter!$B$3,Kontrakter!$C$3,H763=Kontrakter!$B$2,Kontrakter!$C$2,H763=Kontrakter!$B$4,Kontrakter!$C$4,H763=Kontrakter!$B$5,Kontrakter!$C$5,H763=Kontrakter!$B$6,Kontrakter!$C$6,H763=Kontrakter!$B$7,Kontrakter!$C$7,H763=Kontrakter!$B$8,Kontrakter!$C$8,H763=Kontrakter!$B$9,Kontrakter!$C$9,H763=Kontrakter!$B$10,Kontrakter!$C$10,H763=Kontrakter!$B$11,Kontrakter!$C$11)</f>
        <v>Rejlers Elsikkerhet AS</v>
      </c>
      <c r="M763" s="45" cm="1">
        <f t="array" ref="M763">_xlfn.IFS(L763=Kontrakter!$C$3,Kontrakter!$D$3,L763=Kontrakter!$C$2,Kontrakter!$D$2,L763=Kontrakter!$C$4,Kontrakter!$D$4,L763=Kontrakter!$C$5,Kontrakter!$D$5,L763=Kontrakter!$C$6,Kontrakter!$D$6,L763=Kontrakter!$C$7,Kontrakter!$D$7,L763=Kontrakter!$C$8,Kontrakter!$D$8,L763=Kontrakter!$C$9,Kontrakter!$D$9,L763=Kontrakter!$C$10,Kontrakter!$D$10,L763=Kontrakter!$C$11,Kontrakter!$D$11)</f>
        <v>95823000</v>
      </c>
      <c r="N763" s="47" t="str" cm="1">
        <f t="array" ref="N763">_xlfn.IFS(L763=Kontrakter!$C$3,Kontrakter!$E$3,L763=Kontrakter!$C$2,Kontrakter!$E$2,L763=Kontrakter!$C$4,Kontrakter!$E$4,L763=Kontrakter!$C$5,Kontrakter!$E$5,L763=Kontrakter!$C$6,Kontrakter!$E$6,L763=Kontrakter!$C$7,Kontrakter!$E$7,L763=Kontrakter!$C$8,Kontrakter!$E$8,L763=Kontrakter!$C$9,Kontrakter!$E$9,L763=Kontrakter!$C$10,Kontrakter!$E$10,L763=Kontrakter!$C$11,Kontrakter!$E$11)</f>
        <v>tilsyn@elvia.no</v>
      </c>
    </row>
    <row r="764" spans="1:14" s="42" customFormat="1" x14ac:dyDescent="0.3">
      <c r="A764" s="43">
        <v>1467</v>
      </c>
      <c r="B764" s="42" t="s">
        <v>1135</v>
      </c>
      <c r="C764" s="42" t="s">
        <v>1360</v>
      </c>
      <c r="D764" s="42" t="s">
        <v>16</v>
      </c>
      <c r="F764" s="42">
        <v>3030</v>
      </c>
      <c r="G764" s="42" t="s">
        <v>1602</v>
      </c>
      <c r="H764" s="45" t="s">
        <v>1369</v>
      </c>
      <c r="I764" s="46">
        <v>6</v>
      </c>
      <c r="J764" s="46" t="s">
        <v>1083</v>
      </c>
      <c r="K764" s="46"/>
      <c r="L764" s="45" t="str" cm="1">
        <f t="array" ref="L764">_xlfn.IFS(H764=Kontrakter!$B$3,Kontrakter!$C$3,H764=Kontrakter!$B$2,Kontrakter!$C$2,H764=Kontrakter!$B$4,Kontrakter!$C$4,H764=Kontrakter!$B$5,Kontrakter!$C$5,H764=Kontrakter!$B$6,Kontrakter!$C$6,H764=Kontrakter!$B$7,Kontrakter!$C$7,H764=Kontrakter!$B$8,Kontrakter!$C$8,H764=Kontrakter!$B$9,Kontrakter!$C$9,H764=Kontrakter!$B$10,Kontrakter!$C$10,H764=Kontrakter!$B$11,Kontrakter!$C$11)</f>
        <v>Rejlers Elsikkerhet AS</v>
      </c>
      <c r="M764" s="45" cm="1">
        <f t="array" ref="M764">_xlfn.IFS(L764=Kontrakter!$C$3,Kontrakter!$D$3,L764=Kontrakter!$C$2,Kontrakter!$D$2,L764=Kontrakter!$C$4,Kontrakter!$D$4,L764=Kontrakter!$C$5,Kontrakter!$D$5,L764=Kontrakter!$C$6,Kontrakter!$D$6,L764=Kontrakter!$C$7,Kontrakter!$D$7,L764=Kontrakter!$C$8,Kontrakter!$D$8,L764=Kontrakter!$C$9,Kontrakter!$D$9,L764=Kontrakter!$C$10,Kontrakter!$D$10,L764=Kontrakter!$C$11,Kontrakter!$D$11)</f>
        <v>95823000</v>
      </c>
      <c r="N764" s="47" t="str" cm="1">
        <f t="array" ref="N764">_xlfn.IFS(L764=Kontrakter!$C$3,Kontrakter!$E$3,L764=Kontrakter!$C$2,Kontrakter!$E$2,L764=Kontrakter!$C$4,Kontrakter!$E$4,L764=Kontrakter!$C$5,Kontrakter!$E$5,L764=Kontrakter!$C$6,Kontrakter!$E$6,L764=Kontrakter!$C$7,Kontrakter!$E$7,L764=Kontrakter!$C$8,Kontrakter!$E$8,L764=Kontrakter!$C$9,Kontrakter!$E$9,L764=Kontrakter!$C$10,Kontrakter!$E$10,L764=Kontrakter!$C$11,Kontrakter!$E$11)</f>
        <v>tilsyn@elvia.no</v>
      </c>
    </row>
    <row r="765" spans="1:14" s="42" customFormat="1" x14ac:dyDescent="0.3">
      <c r="A765" s="43">
        <v>1468</v>
      </c>
      <c r="B765" s="42" t="s">
        <v>818</v>
      </c>
      <c r="C765" s="42" t="s">
        <v>819</v>
      </c>
      <c r="D765" s="42" t="s">
        <v>12</v>
      </c>
      <c r="F765" s="42">
        <v>3029</v>
      </c>
      <c r="G765" s="42" t="s">
        <v>1602</v>
      </c>
      <c r="H765" s="45" t="s">
        <v>1369</v>
      </c>
      <c r="I765" s="46">
        <v>6</v>
      </c>
      <c r="J765" s="46" t="s">
        <v>820</v>
      </c>
      <c r="K765" s="46"/>
      <c r="L765" s="45" t="str" cm="1">
        <f t="array" ref="L765">_xlfn.IFS(H765=Kontrakter!$B$3,Kontrakter!$C$3,H765=Kontrakter!$B$2,Kontrakter!$C$2,H765=Kontrakter!$B$4,Kontrakter!$C$4,H765=Kontrakter!$B$5,Kontrakter!$C$5,H765=Kontrakter!$B$6,Kontrakter!$C$6,H765=Kontrakter!$B$7,Kontrakter!$C$7,H765=Kontrakter!$B$8,Kontrakter!$C$8,H765=Kontrakter!$B$9,Kontrakter!$C$9,H765=Kontrakter!$B$10,Kontrakter!$C$10,H765=Kontrakter!$B$11,Kontrakter!$C$11)</f>
        <v>Rejlers Elsikkerhet AS</v>
      </c>
      <c r="M765" s="45" cm="1">
        <f t="array" ref="M765">_xlfn.IFS(L765=Kontrakter!$C$3,Kontrakter!$D$3,L765=Kontrakter!$C$2,Kontrakter!$D$2,L765=Kontrakter!$C$4,Kontrakter!$D$4,L765=Kontrakter!$C$5,Kontrakter!$D$5,L765=Kontrakter!$C$6,Kontrakter!$D$6,L765=Kontrakter!$C$7,Kontrakter!$D$7,L765=Kontrakter!$C$8,Kontrakter!$D$8,L765=Kontrakter!$C$9,Kontrakter!$D$9,L765=Kontrakter!$C$10,Kontrakter!$D$10,L765=Kontrakter!$C$11,Kontrakter!$D$11)</f>
        <v>95823000</v>
      </c>
      <c r="N765" s="47" t="str" cm="1">
        <f t="array" ref="N765">_xlfn.IFS(L765=Kontrakter!$C$3,Kontrakter!$E$3,L765=Kontrakter!$C$2,Kontrakter!$E$2,L765=Kontrakter!$C$4,Kontrakter!$E$4,L765=Kontrakter!$C$5,Kontrakter!$E$5,L765=Kontrakter!$C$6,Kontrakter!$E$6,L765=Kontrakter!$C$7,Kontrakter!$E$7,L765=Kontrakter!$C$8,Kontrakter!$E$8,L765=Kontrakter!$C$9,Kontrakter!$E$9,L765=Kontrakter!$C$10,Kontrakter!$E$10,L765=Kontrakter!$C$11,Kontrakter!$E$11)</f>
        <v>tilsyn@elvia.no</v>
      </c>
    </row>
    <row r="766" spans="1:14" s="42" customFormat="1" x14ac:dyDescent="0.3">
      <c r="A766" s="43">
        <v>1469</v>
      </c>
      <c r="B766" s="42" t="s">
        <v>821</v>
      </c>
      <c r="C766" s="42" t="s">
        <v>822</v>
      </c>
      <c r="D766" s="42" t="s">
        <v>12</v>
      </c>
      <c r="F766" s="42">
        <v>3029</v>
      </c>
      <c r="G766" s="42" t="s">
        <v>1602</v>
      </c>
      <c r="H766" s="45" t="s">
        <v>1369</v>
      </c>
      <c r="I766" s="46">
        <v>6</v>
      </c>
      <c r="J766" s="46" t="s">
        <v>820</v>
      </c>
      <c r="K766" s="46"/>
      <c r="L766" s="45" t="str" cm="1">
        <f t="array" ref="L766">_xlfn.IFS(H766=Kontrakter!$B$3,Kontrakter!$C$3,H766=Kontrakter!$B$2,Kontrakter!$C$2,H766=Kontrakter!$B$4,Kontrakter!$C$4,H766=Kontrakter!$B$5,Kontrakter!$C$5,H766=Kontrakter!$B$6,Kontrakter!$C$6,H766=Kontrakter!$B$7,Kontrakter!$C$7,H766=Kontrakter!$B$8,Kontrakter!$C$8,H766=Kontrakter!$B$9,Kontrakter!$C$9,H766=Kontrakter!$B$10,Kontrakter!$C$10,H766=Kontrakter!$B$11,Kontrakter!$C$11)</f>
        <v>Rejlers Elsikkerhet AS</v>
      </c>
      <c r="M766" s="45" cm="1">
        <f t="array" ref="M766">_xlfn.IFS(L766=Kontrakter!$C$3,Kontrakter!$D$3,L766=Kontrakter!$C$2,Kontrakter!$D$2,L766=Kontrakter!$C$4,Kontrakter!$D$4,L766=Kontrakter!$C$5,Kontrakter!$D$5,L766=Kontrakter!$C$6,Kontrakter!$D$6,L766=Kontrakter!$C$7,Kontrakter!$D$7,L766=Kontrakter!$C$8,Kontrakter!$D$8,L766=Kontrakter!$C$9,Kontrakter!$D$9,L766=Kontrakter!$C$10,Kontrakter!$D$10,L766=Kontrakter!$C$11,Kontrakter!$D$11)</f>
        <v>95823000</v>
      </c>
      <c r="N766" s="47" t="str" cm="1">
        <f t="array" ref="N766">_xlfn.IFS(L766=Kontrakter!$C$3,Kontrakter!$E$3,L766=Kontrakter!$C$2,Kontrakter!$E$2,L766=Kontrakter!$C$4,Kontrakter!$E$4,L766=Kontrakter!$C$5,Kontrakter!$E$5,L766=Kontrakter!$C$6,Kontrakter!$E$6,L766=Kontrakter!$C$7,Kontrakter!$E$7,L766=Kontrakter!$C$8,Kontrakter!$E$8,L766=Kontrakter!$C$9,Kontrakter!$E$9,L766=Kontrakter!$C$10,Kontrakter!$E$10,L766=Kontrakter!$C$11,Kontrakter!$E$11)</f>
        <v>tilsyn@elvia.no</v>
      </c>
    </row>
    <row r="767" spans="1:14" s="42" customFormat="1" x14ac:dyDescent="0.3">
      <c r="A767" s="43">
        <v>1470</v>
      </c>
      <c r="B767" s="42" t="s">
        <v>820</v>
      </c>
      <c r="C767" s="42" t="s">
        <v>823</v>
      </c>
      <c r="D767" s="42" t="s">
        <v>16</v>
      </c>
      <c r="F767" s="42">
        <v>3029</v>
      </c>
      <c r="G767" s="42" t="s">
        <v>1602</v>
      </c>
      <c r="H767" s="45" t="s">
        <v>1369</v>
      </c>
      <c r="I767" s="46">
        <v>6</v>
      </c>
      <c r="J767" s="46" t="s">
        <v>820</v>
      </c>
      <c r="K767" s="46"/>
      <c r="L767" s="45" t="str" cm="1">
        <f t="array" ref="L767">_xlfn.IFS(H767=Kontrakter!$B$3,Kontrakter!$C$3,H767=Kontrakter!$B$2,Kontrakter!$C$2,H767=Kontrakter!$B$4,Kontrakter!$C$4,H767=Kontrakter!$B$5,Kontrakter!$C$5,H767=Kontrakter!$B$6,Kontrakter!$C$6,H767=Kontrakter!$B$7,Kontrakter!$C$7,H767=Kontrakter!$B$8,Kontrakter!$C$8,H767=Kontrakter!$B$9,Kontrakter!$C$9,H767=Kontrakter!$B$10,Kontrakter!$C$10,H767=Kontrakter!$B$11,Kontrakter!$C$11)</f>
        <v>Rejlers Elsikkerhet AS</v>
      </c>
      <c r="M767" s="45" cm="1">
        <f t="array" ref="M767">_xlfn.IFS(L767=Kontrakter!$C$3,Kontrakter!$D$3,L767=Kontrakter!$C$2,Kontrakter!$D$2,L767=Kontrakter!$C$4,Kontrakter!$D$4,L767=Kontrakter!$C$5,Kontrakter!$D$5,L767=Kontrakter!$C$6,Kontrakter!$D$6,L767=Kontrakter!$C$7,Kontrakter!$D$7,L767=Kontrakter!$C$8,Kontrakter!$D$8,L767=Kontrakter!$C$9,Kontrakter!$D$9,L767=Kontrakter!$C$10,Kontrakter!$D$10,L767=Kontrakter!$C$11,Kontrakter!$D$11)</f>
        <v>95823000</v>
      </c>
      <c r="N767" s="47" t="str" cm="1">
        <f t="array" ref="N767">_xlfn.IFS(L767=Kontrakter!$C$3,Kontrakter!$E$3,L767=Kontrakter!$C$2,Kontrakter!$E$2,L767=Kontrakter!$C$4,Kontrakter!$E$4,L767=Kontrakter!$C$5,Kontrakter!$E$5,L767=Kontrakter!$C$6,Kontrakter!$E$6,L767=Kontrakter!$C$7,Kontrakter!$E$7,L767=Kontrakter!$C$8,Kontrakter!$E$8,L767=Kontrakter!$C$9,Kontrakter!$E$9,L767=Kontrakter!$C$10,Kontrakter!$E$10,L767=Kontrakter!$C$11,Kontrakter!$E$11)</f>
        <v>tilsyn@elvia.no</v>
      </c>
    </row>
    <row r="768" spans="1:14" s="42" customFormat="1" x14ac:dyDescent="0.3">
      <c r="A768" s="43">
        <v>1471</v>
      </c>
      <c r="B768" s="42" t="s">
        <v>820</v>
      </c>
      <c r="C768" s="42" t="s">
        <v>824</v>
      </c>
      <c r="D768" s="42" t="s">
        <v>12</v>
      </c>
      <c r="F768" s="42">
        <v>3029</v>
      </c>
      <c r="G768" s="42" t="s">
        <v>1602</v>
      </c>
      <c r="H768" s="45" t="s">
        <v>1369</v>
      </c>
      <c r="I768" s="46">
        <v>6</v>
      </c>
      <c r="J768" s="46" t="s">
        <v>820</v>
      </c>
      <c r="K768" s="46"/>
      <c r="L768" s="45" t="str" cm="1">
        <f t="array" ref="L768">_xlfn.IFS(H768=Kontrakter!$B$3,Kontrakter!$C$3,H768=Kontrakter!$B$2,Kontrakter!$C$2,H768=Kontrakter!$B$4,Kontrakter!$C$4,H768=Kontrakter!$B$5,Kontrakter!$C$5,H768=Kontrakter!$B$6,Kontrakter!$C$6,H768=Kontrakter!$B$7,Kontrakter!$C$7,H768=Kontrakter!$B$8,Kontrakter!$C$8,H768=Kontrakter!$B$9,Kontrakter!$C$9,H768=Kontrakter!$B$10,Kontrakter!$C$10,H768=Kontrakter!$B$11,Kontrakter!$C$11)</f>
        <v>Rejlers Elsikkerhet AS</v>
      </c>
      <c r="M768" s="45" cm="1">
        <f t="array" ref="M768">_xlfn.IFS(L768=Kontrakter!$C$3,Kontrakter!$D$3,L768=Kontrakter!$C$2,Kontrakter!$D$2,L768=Kontrakter!$C$4,Kontrakter!$D$4,L768=Kontrakter!$C$5,Kontrakter!$D$5,L768=Kontrakter!$C$6,Kontrakter!$D$6,L768=Kontrakter!$C$7,Kontrakter!$D$7,L768=Kontrakter!$C$8,Kontrakter!$D$8,L768=Kontrakter!$C$9,Kontrakter!$D$9,L768=Kontrakter!$C$10,Kontrakter!$D$10,L768=Kontrakter!$C$11,Kontrakter!$D$11)</f>
        <v>95823000</v>
      </c>
      <c r="N768" s="47" t="str" cm="1">
        <f t="array" ref="N768">_xlfn.IFS(L768=Kontrakter!$C$3,Kontrakter!$E$3,L768=Kontrakter!$C$2,Kontrakter!$E$2,L768=Kontrakter!$C$4,Kontrakter!$E$4,L768=Kontrakter!$C$5,Kontrakter!$E$5,L768=Kontrakter!$C$6,Kontrakter!$E$6,L768=Kontrakter!$C$7,Kontrakter!$E$7,L768=Kontrakter!$C$8,Kontrakter!$E$8,L768=Kontrakter!$C$9,Kontrakter!$E$9,L768=Kontrakter!$C$10,Kontrakter!$E$10,L768=Kontrakter!$C$11,Kontrakter!$E$11)</f>
        <v>tilsyn@elvia.no</v>
      </c>
    </row>
    <row r="769" spans="1:14" s="42" customFormat="1" x14ac:dyDescent="0.3">
      <c r="A769" s="43">
        <v>1472</v>
      </c>
      <c r="B769" s="42" t="s">
        <v>825</v>
      </c>
      <c r="C769" s="42" t="s">
        <v>826</v>
      </c>
      <c r="D769" s="42" t="s">
        <v>16</v>
      </c>
      <c r="F769" s="42">
        <v>3029</v>
      </c>
      <c r="G769" s="42" t="s">
        <v>1602</v>
      </c>
      <c r="H769" s="45" t="s">
        <v>1369</v>
      </c>
      <c r="I769" s="46">
        <v>6</v>
      </c>
      <c r="J769" s="46" t="s">
        <v>820</v>
      </c>
      <c r="K769" s="46"/>
      <c r="L769" s="45" t="str" cm="1">
        <f t="array" ref="L769">_xlfn.IFS(H769=Kontrakter!$B$3,Kontrakter!$C$3,H769=Kontrakter!$B$2,Kontrakter!$C$2,H769=Kontrakter!$B$4,Kontrakter!$C$4,H769=Kontrakter!$B$5,Kontrakter!$C$5,H769=Kontrakter!$B$6,Kontrakter!$C$6,H769=Kontrakter!$B$7,Kontrakter!$C$7,H769=Kontrakter!$B$8,Kontrakter!$C$8,H769=Kontrakter!$B$9,Kontrakter!$C$9,H769=Kontrakter!$B$10,Kontrakter!$C$10,H769=Kontrakter!$B$11,Kontrakter!$C$11)</f>
        <v>Rejlers Elsikkerhet AS</v>
      </c>
      <c r="M769" s="45" cm="1">
        <f t="array" ref="M769">_xlfn.IFS(L769=Kontrakter!$C$3,Kontrakter!$D$3,L769=Kontrakter!$C$2,Kontrakter!$D$2,L769=Kontrakter!$C$4,Kontrakter!$D$4,L769=Kontrakter!$C$5,Kontrakter!$D$5,L769=Kontrakter!$C$6,Kontrakter!$D$6,L769=Kontrakter!$C$7,Kontrakter!$D$7,L769=Kontrakter!$C$8,Kontrakter!$D$8,L769=Kontrakter!$C$9,Kontrakter!$D$9,L769=Kontrakter!$C$10,Kontrakter!$D$10,L769=Kontrakter!$C$11,Kontrakter!$D$11)</f>
        <v>95823000</v>
      </c>
      <c r="N769" s="47" t="str" cm="1">
        <f t="array" ref="N769">_xlfn.IFS(L769=Kontrakter!$C$3,Kontrakter!$E$3,L769=Kontrakter!$C$2,Kontrakter!$E$2,L769=Kontrakter!$C$4,Kontrakter!$E$4,L769=Kontrakter!$C$5,Kontrakter!$E$5,L769=Kontrakter!$C$6,Kontrakter!$E$6,L769=Kontrakter!$C$7,Kontrakter!$E$7,L769=Kontrakter!$C$8,Kontrakter!$E$8,L769=Kontrakter!$C$9,Kontrakter!$E$9,L769=Kontrakter!$C$10,Kontrakter!$E$10,L769=Kontrakter!$C$11,Kontrakter!$E$11)</f>
        <v>tilsyn@elvia.no</v>
      </c>
    </row>
    <row r="770" spans="1:14" s="42" customFormat="1" x14ac:dyDescent="0.3">
      <c r="A770" s="43">
        <v>1473</v>
      </c>
      <c r="B770" s="42" t="s">
        <v>820</v>
      </c>
      <c r="C770" s="42" t="s">
        <v>827</v>
      </c>
      <c r="D770" s="42" t="s">
        <v>16</v>
      </c>
      <c r="F770" s="42">
        <v>3029</v>
      </c>
      <c r="G770" s="42" t="s">
        <v>1602</v>
      </c>
      <c r="H770" s="45" t="s">
        <v>1369</v>
      </c>
      <c r="I770" s="46">
        <v>6</v>
      </c>
      <c r="J770" s="46" t="s">
        <v>820</v>
      </c>
      <c r="K770" s="46"/>
      <c r="L770" s="45" t="str" cm="1">
        <f t="array" ref="L770">_xlfn.IFS(H770=Kontrakter!$B$3,Kontrakter!$C$3,H770=Kontrakter!$B$2,Kontrakter!$C$2,H770=Kontrakter!$B$4,Kontrakter!$C$4,H770=Kontrakter!$B$5,Kontrakter!$C$5,H770=Kontrakter!$B$6,Kontrakter!$C$6,H770=Kontrakter!$B$7,Kontrakter!$C$7,H770=Kontrakter!$B$8,Kontrakter!$C$8,H770=Kontrakter!$B$9,Kontrakter!$C$9,H770=Kontrakter!$B$10,Kontrakter!$C$10,H770=Kontrakter!$B$11,Kontrakter!$C$11)</f>
        <v>Rejlers Elsikkerhet AS</v>
      </c>
      <c r="M770" s="45" cm="1">
        <f t="array" ref="M770">_xlfn.IFS(L770=Kontrakter!$C$3,Kontrakter!$D$3,L770=Kontrakter!$C$2,Kontrakter!$D$2,L770=Kontrakter!$C$4,Kontrakter!$D$4,L770=Kontrakter!$C$5,Kontrakter!$D$5,L770=Kontrakter!$C$6,Kontrakter!$D$6,L770=Kontrakter!$C$7,Kontrakter!$D$7,L770=Kontrakter!$C$8,Kontrakter!$D$8,L770=Kontrakter!$C$9,Kontrakter!$D$9,L770=Kontrakter!$C$10,Kontrakter!$D$10,L770=Kontrakter!$C$11,Kontrakter!$D$11)</f>
        <v>95823000</v>
      </c>
      <c r="N770" s="47" t="str" cm="1">
        <f t="array" ref="N770">_xlfn.IFS(L770=Kontrakter!$C$3,Kontrakter!$E$3,L770=Kontrakter!$C$2,Kontrakter!$E$2,L770=Kontrakter!$C$4,Kontrakter!$E$4,L770=Kontrakter!$C$5,Kontrakter!$E$5,L770=Kontrakter!$C$6,Kontrakter!$E$6,L770=Kontrakter!$C$7,Kontrakter!$E$7,L770=Kontrakter!$C$8,Kontrakter!$E$8,L770=Kontrakter!$C$9,Kontrakter!$E$9,L770=Kontrakter!$C$10,Kontrakter!$E$10,L770=Kontrakter!$C$11,Kontrakter!$E$11)</f>
        <v>tilsyn@elvia.no</v>
      </c>
    </row>
    <row r="771" spans="1:14" s="42" customFormat="1" x14ac:dyDescent="0.3">
      <c r="A771" s="43">
        <v>1474</v>
      </c>
      <c r="B771" s="42" t="s">
        <v>828</v>
      </c>
      <c r="C771" s="42" t="s">
        <v>829</v>
      </c>
      <c r="D771" s="42" t="s">
        <v>16</v>
      </c>
      <c r="F771" s="42">
        <v>3029</v>
      </c>
      <c r="G771" s="42" t="s">
        <v>1602</v>
      </c>
      <c r="H771" s="45" t="s">
        <v>1369</v>
      </c>
      <c r="I771" s="46">
        <v>6</v>
      </c>
      <c r="J771" s="46" t="s">
        <v>820</v>
      </c>
      <c r="K771" s="46"/>
      <c r="L771" s="45" t="str" cm="1">
        <f t="array" ref="L771">_xlfn.IFS(H771=Kontrakter!$B$3,Kontrakter!$C$3,H771=Kontrakter!$B$2,Kontrakter!$C$2,H771=Kontrakter!$B$4,Kontrakter!$C$4,H771=Kontrakter!$B$5,Kontrakter!$C$5,H771=Kontrakter!$B$6,Kontrakter!$C$6,H771=Kontrakter!$B$7,Kontrakter!$C$7,H771=Kontrakter!$B$8,Kontrakter!$C$8,H771=Kontrakter!$B$9,Kontrakter!$C$9,H771=Kontrakter!$B$10,Kontrakter!$C$10,H771=Kontrakter!$B$11,Kontrakter!$C$11)</f>
        <v>Rejlers Elsikkerhet AS</v>
      </c>
      <c r="M771" s="45" cm="1">
        <f t="array" ref="M771">_xlfn.IFS(L771=Kontrakter!$C$3,Kontrakter!$D$3,L771=Kontrakter!$C$2,Kontrakter!$D$2,L771=Kontrakter!$C$4,Kontrakter!$D$4,L771=Kontrakter!$C$5,Kontrakter!$D$5,L771=Kontrakter!$C$6,Kontrakter!$D$6,L771=Kontrakter!$C$7,Kontrakter!$D$7,L771=Kontrakter!$C$8,Kontrakter!$D$8,L771=Kontrakter!$C$9,Kontrakter!$D$9,L771=Kontrakter!$C$10,Kontrakter!$D$10,L771=Kontrakter!$C$11,Kontrakter!$D$11)</f>
        <v>95823000</v>
      </c>
      <c r="N771" s="47" t="str" cm="1">
        <f t="array" ref="N771">_xlfn.IFS(L771=Kontrakter!$C$3,Kontrakter!$E$3,L771=Kontrakter!$C$2,Kontrakter!$E$2,L771=Kontrakter!$C$4,Kontrakter!$E$4,L771=Kontrakter!$C$5,Kontrakter!$E$5,L771=Kontrakter!$C$6,Kontrakter!$E$6,L771=Kontrakter!$C$7,Kontrakter!$E$7,L771=Kontrakter!$C$8,Kontrakter!$E$8,L771=Kontrakter!$C$9,Kontrakter!$E$9,L771=Kontrakter!$C$10,Kontrakter!$E$10,L771=Kontrakter!$C$11,Kontrakter!$E$11)</f>
        <v>tilsyn@elvia.no</v>
      </c>
    </row>
    <row r="772" spans="1:14" s="42" customFormat="1" x14ac:dyDescent="0.3">
      <c r="A772" s="43">
        <v>1475</v>
      </c>
      <c r="B772" s="42" t="s">
        <v>818</v>
      </c>
      <c r="C772" s="42" t="s">
        <v>830</v>
      </c>
      <c r="D772" s="42" t="s">
        <v>16</v>
      </c>
      <c r="F772" s="42">
        <v>3029</v>
      </c>
      <c r="G772" s="42" t="s">
        <v>1602</v>
      </c>
      <c r="H772" s="45" t="s">
        <v>1369</v>
      </c>
      <c r="I772" s="46">
        <v>6</v>
      </c>
      <c r="J772" s="46" t="s">
        <v>820</v>
      </c>
      <c r="K772" s="46"/>
      <c r="L772" s="45" t="str" cm="1">
        <f t="array" ref="L772">_xlfn.IFS(H772=Kontrakter!$B$3,Kontrakter!$C$3,H772=Kontrakter!$B$2,Kontrakter!$C$2,H772=Kontrakter!$B$4,Kontrakter!$C$4,H772=Kontrakter!$B$5,Kontrakter!$C$5,H772=Kontrakter!$B$6,Kontrakter!$C$6,H772=Kontrakter!$B$7,Kontrakter!$C$7,H772=Kontrakter!$B$8,Kontrakter!$C$8,H772=Kontrakter!$B$9,Kontrakter!$C$9,H772=Kontrakter!$B$10,Kontrakter!$C$10,H772=Kontrakter!$B$11,Kontrakter!$C$11)</f>
        <v>Rejlers Elsikkerhet AS</v>
      </c>
      <c r="M772" s="45" cm="1">
        <f t="array" ref="M772">_xlfn.IFS(L772=Kontrakter!$C$3,Kontrakter!$D$3,L772=Kontrakter!$C$2,Kontrakter!$D$2,L772=Kontrakter!$C$4,Kontrakter!$D$4,L772=Kontrakter!$C$5,Kontrakter!$D$5,L772=Kontrakter!$C$6,Kontrakter!$D$6,L772=Kontrakter!$C$7,Kontrakter!$D$7,L772=Kontrakter!$C$8,Kontrakter!$D$8,L772=Kontrakter!$C$9,Kontrakter!$D$9,L772=Kontrakter!$C$10,Kontrakter!$D$10,L772=Kontrakter!$C$11,Kontrakter!$D$11)</f>
        <v>95823000</v>
      </c>
      <c r="N772" s="47" t="str" cm="1">
        <f t="array" ref="N772">_xlfn.IFS(L772=Kontrakter!$C$3,Kontrakter!$E$3,L772=Kontrakter!$C$2,Kontrakter!$E$2,L772=Kontrakter!$C$4,Kontrakter!$E$4,L772=Kontrakter!$C$5,Kontrakter!$E$5,L772=Kontrakter!$C$6,Kontrakter!$E$6,L772=Kontrakter!$C$7,Kontrakter!$E$7,L772=Kontrakter!$C$8,Kontrakter!$E$8,L772=Kontrakter!$C$9,Kontrakter!$E$9,L772=Kontrakter!$C$10,Kontrakter!$E$10,L772=Kontrakter!$C$11,Kontrakter!$E$11)</f>
        <v>tilsyn@elvia.no</v>
      </c>
    </row>
    <row r="773" spans="1:14" s="42" customFormat="1" x14ac:dyDescent="0.3">
      <c r="A773" s="43">
        <v>1476</v>
      </c>
      <c r="B773" s="42" t="s">
        <v>821</v>
      </c>
      <c r="C773" s="42" t="s">
        <v>831</v>
      </c>
      <c r="D773" s="42" t="s">
        <v>16</v>
      </c>
      <c r="F773" s="42">
        <v>3029</v>
      </c>
      <c r="G773" s="42" t="s">
        <v>1602</v>
      </c>
      <c r="H773" s="45" t="s">
        <v>1369</v>
      </c>
      <c r="I773" s="46">
        <v>6</v>
      </c>
      <c r="J773" s="46" t="s">
        <v>820</v>
      </c>
      <c r="K773" s="46"/>
      <c r="L773" s="45" t="str" cm="1">
        <f t="array" ref="L773">_xlfn.IFS(H773=Kontrakter!$B$3,Kontrakter!$C$3,H773=Kontrakter!$B$2,Kontrakter!$C$2,H773=Kontrakter!$B$4,Kontrakter!$C$4,H773=Kontrakter!$B$5,Kontrakter!$C$5,H773=Kontrakter!$B$6,Kontrakter!$C$6,H773=Kontrakter!$B$7,Kontrakter!$C$7,H773=Kontrakter!$B$8,Kontrakter!$C$8,H773=Kontrakter!$B$9,Kontrakter!$C$9,H773=Kontrakter!$B$10,Kontrakter!$C$10,H773=Kontrakter!$B$11,Kontrakter!$C$11)</f>
        <v>Rejlers Elsikkerhet AS</v>
      </c>
      <c r="M773" s="45" cm="1">
        <f t="array" ref="M773">_xlfn.IFS(L773=Kontrakter!$C$3,Kontrakter!$D$3,L773=Kontrakter!$C$2,Kontrakter!$D$2,L773=Kontrakter!$C$4,Kontrakter!$D$4,L773=Kontrakter!$C$5,Kontrakter!$D$5,L773=Kontrakter!$C$6,Kontrakter!$D$6,L773=Kontrakter!$C$7,Kontrakter!$D$7,L773=Kontrakter!$C$8,Kontrakter!$D$8,L773=Kontrakter!$C$9,Kontrakter!$D$9,L773=Kontrakter!$C$10,Kontrakter!$D$10,L773=Kontrakter!$C$11,Kontrakter!$D$11)</f>
        <v>95823000</v>
      </c>
      <c r="N773" s="47" t="str" cm="1">
        <f t="array" ref="N773">_xlfn.IFS(L773=Kontrakter!$C$3,Kontrakter!$E$3,L773=Kontrakter!$C$2,Kontrakter!$E$2,L773=Kontrakter!$C$4,Kontrakter!$E$4,L773=Kontrakter!$C$5,Kontrakter!$E$5,L773=Kontrakter!$C$6,Kontrakter!$E$6,L773=Kontrakter!$C$7,Kontrakter!$E$7,L773=Kontrakter!$C$8,Kontrakter!$E$8,L773=Kontrakter!$C$9,Kontrakter!$E$9,L773=Kontrakter!$C$10,Kontrakter!$E$10,L773=Kontrakter!$C$11,Kontrakter!$E$11)</f>
        <v>tilsyn@elvia.no</v>
      </c>
    </row>
    <row r="774" spans="1:14" s="42" customFormat="1" x14ac:dyDescent="0.3">
      <c r="A774" s="43">
        <v>1477</v>
      </c>
      <c r="B774" s="42" t="s">
        <v>825</v>
      </c>
      <c r="C774" s="42" t="s">
        <v>832</v>
      </c>
      <c r="D774" s="42" t="s">
        <v>12</v>
      </c>
      <c r="F774" s="42">
        <v>3029</v>
      </c>
      <c r="G774" s="42" t="s">
        <v>1602</v>
      </c>
      <c r="H774" s="45" t="s">
        <v>1369</v>
      </c>
      <c r="I774" s="46">
        <v>6</v>
      </c>
      <c r="J774" s="46" t="s">
        <v>820</v>
      </c>
      <c r="K774" s="46"/>
      <c r="L774" s="45" t="str" cm="1">
        <f t="array" ref="L774">_xlfn.IFS(H774=Kontrakter!$B$3,Kontrakter!$C$3,H774=Kontrakter!$B$2,Kontrakter!$C$2,H774=Kontrakter!$B$4,Kontrakter!$C$4,H774=Kontrakter!$B$5,Kontrakter!$C$5,H774=Kontrakter!$B$6,Kontrakter!$C$6,H774=Kontrakter!$B$7,Kontrakter!$C$7,H774=Kontrakter!$B$8,Kontrakter!$C$8,H774=Kontrakter!$B$9,Kontrakter!$C$9,H774=Kontrakter!$B$10,Kontrakter!$C$10,H774=Kontrakter!$B$11,Kontrakter!$C$11)</f>
        <v>Rejlers Elsikkerhet AS</v>
      </c>
      <c r="M774" s="45" cm="1">
        <f t="array" ref="M774">_xlfn.IFS(L774=Kontrakter!$C$3,Kontrakter!$D$3,L774=Kontrakter!$C$2,Kontrakter!$D$2,L774=Kontrakter!$C$4,Kontrakter!$D$4,L774=Kontrakter!$C$5,Kontrakter!$D$5,L774=Kontrakter!$C$6,Kontrakter!$D$6,L774=Kontrakter!$C$7,Kontrakter!$D$7,L774=Kontrakter!$C$8,Kontrakter!$D$8,L774=Kontrakter!$C$9,Kontrakter!$D$9,L774=Kontrakter!$C$10,Kontrakter!$D$10,L774=Kontrakter!$C$11,Kontrakter!$D$11)</f>
        <v>95823000</v>
      </c>
      <c r="N774" s="47" t="str" cm="1">
        <f t="array" ref="N774">_xlfn.IFS(L774=Kontrakter!$C$3,Kontrakter!$E$3,L774=Kontrakter!$C$2,Kontrakter!$E$2,L774=Kontrakter!$C$4,Kontrakter!$E$4,L774=Kontrakter!$C$5,Kontrakter!$E$5,L774=Kontrakter!$C$6,Kontrakter!$E$6,L774=Kontrakter!$C$7,Kontrakter!$E$7,L774=Kontrakter!$C$8,Kontrakter!$E$8,L774=Kontrakter!$C$9,Kontrakter!$E$9,L774=Kontrakter!$C$10,Kontrakter!$E$10,L774=Kontrakter!$C$11,Kontrakter!$E$11)</f>
        <v>tilsyn@elvia.no</v>
      </c>
    </row>
    <row r="775" spans="1:14" s="42" customFormat="1" x14ac:dyDescent="0.3">
      <c r="A775" s="43">
        <v>1478</v>
      </c>
      <c r="B775" s="42" t="s">
        <v>820</v>
      </c>
      <c r="C775" s="42" t="s">
        <v>833</v>
      </c>
      <c r="D775" s="42" t="s">
        <v>12</v>
      </c>
      <c r="F775" s="42">
        <v>3029</v>
      </c>
      <c r="G775" s="42" t="s">
        <v>1602</v>
      </c>
      <c r="H775" s="45" t="s">
        <v>1369</v>
      </c>
      <c r="I775" s="46">
        <v>6</v>
      </c>
      <c r="J775" s="46" t="s">
        <v>820</v>
      </c>
      <c r="K775" s="46"/>
      <c r="L775" s="45" t="str" cm="1">
        <f t="array" ref="L775">_xlfn.IFS(H775=Kontrakter!$B$3,Kontrakter!$C$3,H775=Kontrakter!$B$2,Kontrakter!$C$2,H775=Kontrakter!$B$4,Kontrakter!$C$4,H775=Kontrakter!$B$5,Kontrakter!$C$5,H775=Kontrakter!$B$6,Kontrakter!$C$6,H775=Kontrakter!$B$7,Kontrakter!$C$7,H775=Kontrakter!$B$8,Kontrakter!$C$8,H775=Kontrakter!$B$9,Kontrakter!$C$9,H775=Kontrakter!$B$10,Kontrakter!$C$10,H775=Kontrakter!$B$11,Kontrakter!$C$11)</f>
        <v>Rejlers Elsikkerhet AS</v>
      </c>
      <c r="M775" s="45" cm="1">
        <f t="array" ref="M775">_xlfn.IFS(L775=Kontrakter!$C$3,Kontrakter!$D$3,L775=Kontrakter!$C$2,Kontrakter!$D$2,L775=Kontrakter!$C$4,Kontrakter!$D$4,L775=Kontrakter!$C$5,Kontrakter!$D$5,L775=Kontrakter!$C$6,Kontrakter!$D$6,L775=Kontrakter!$C$7,Kontrakter!$D$7,L775=Kontrakter!$C$8,Kontrakter!$D$8,L775=Kontrakter!$C$9,Kontrakter!$D$9,L775=Kontrakter!$C$10,Kontrakter!$D$10,L775=Kontrakter!$C$11,Kontrakter!$D$11)</f>
        <v>95823000</v>
      </c>
      <c r="N775" s="47" t="str" cm="1">
        <f t="array" ref="N775">_xlfn.IFS(L775=Kontrakter!$C$3,Kontrakter!$E$3,L775=Kontrakter!$C$2,Kontrakter!$E$2,L775=Kontrakter!$C$4,Kontrakter!$E$4,L775=Kontrakter!$C$5,Kontrakter!$E$5,L775=Kontrakter!$C$6,Kontrakter!$E$6,L775=Kontrakter!$C$7,Kontrakter!$E$7,L775=Kontrakter!$C$8,Kontrakter!$E$8,L775=Kontrakter!$C$9,Kontrakter!$E$9,L775=Kontrakter!$C$10,Kontrakter!$E$10,L775=Kontrakter!$C$11,Kontrakter!$E$11)</f>
        <v>tilsyn@elvia.no</v>
      </c>
    </row>
    <row r="776" spans="1:14" s="42" customFormat="1" x14ac:dyDescent="0.3">
      <c r="A776" s="43">
        <v>1479</v>
      </c>
      <c r="B776" s="42" t="s">
        <v>834</v>
      </c>
      <c r="C776" s="42" t="s">
        <v>835</v>
      </c>
      <c r="D776" s="42" t="s">
        <v>16</v>
      </c>
      <c r="F776" s="42">
        <v>3029</v>
      </c>
      <c r="G776" s="42" t="s">
        <v>1602</v>
      </c>
      <c r="H776" s="45" t="s">
        <v>1369</v>
      </c>
      <c r="I776" s="46">
        <v>6</v>
      </c>
      <c r="J776" s="46" t="s">
        <v>820</v>
      </c>
      <c r="K776" s="46"/>
      <c r="L776" s="45" t="str" cm="1">
        <f t="array" ref="L776">_xlfn.IFS(H776=Kontrakter!$B$3,Kontrakter!$C$3,H776=Kontrakter!$B$2,Kontrakter!$C$2,H776=Kontrakter!$B$4,Kontrakter!$C$4,H776=Kontrakter!$B$5,Kontrakter!$C$5,H776=Kontrakter!$B$6,Kontrakter!$C$6,H776=Kontrakter!$B$7,Kontrakter!$C$7,H776=Kontrakter!$B$8,Kontrakter!$C$8,H776=Kontrakter!$B$9,Kontrakter!$C$9,H776=Kontrakter!$B$10,Kontrakter!$C$10,H776=Kontrakter!$B$11,Kontrakter!$C$11)</f>
        <v>Rejlers Elsikkerhet AS</v>
      </c>
      <c r="M776" s="45" cm="1">
        <f t="array" ref="M776">_xlfn.IFS(L776=Kontrakter!$C$3,Kontrakter!$D$3,L776=Kontrakter!$C$2,Kontrakter!$D$2,L776=Kontrakter!$C$4,Kontrakter!$D$4,L776=Kontrakter!$C$5,Kontrakter!$D$5,L776=Kontrakter!$C$6,Kontrakter!$D$6,L776=Kontrakter!$C$7,Kontrakter!$D$7,L776=Kontrakter!$C$8,Kontrakter!$D$8,L776=Kontrakter!$C$9,Kontrakter!$D$9,L776=Kontrakter!$C$10,Kontrakter!$D$10,L776=Kontrakter!$C$11,Kontrakter!$D$11)</f>
        <v>95823000</v>
      </c>
      <c r="N776" s="47" t="str" cm="1">
        <f t="array" ref="N776">_xlfn.IFS(L776=Kontrakter!$C$3,Kontrakter!$E$3,L776=Kontrakter!$C$2,Kontrakter!$E$2,L776=Kontrakter!$C$4,Kontrakter!$E$4,L776=Kontrakter!$C$5,Kontrakter!$E$5,L776=Kontrakter!$C$6,Kontrakter!$E$6,L776=Kontrakter!$C$7,Kontrakter!$E$7,L776=Kontrakter!$C$8,Kontrakter!$E$8,L776=Kontrakter!$C$9,Kontrakter!$E$9,L776=Kontrakter!$C$10,Kontrakter!$E$10,L776=Kontrakter!$C$11,Kontrakter!$E$11)</f>
        <v>tilsyn@elvia.no</v>
      </c>
    </row>
    <row r="777" spans="1:14" s="42" customFormat="1" x14ac:dyDescent="0.3">
      <c r="A777" s="43">
        <v>1480</v>
      </c>
      <c r="B777" s="42" t="s">
        <v>836</v>
      </c>
      <c r="C777" s="42" t="s">
        <v>837</v>
      </c>
      <c r="D777" s="42" t="s">
        <v>16</v>
      </c>
      <c r="F777" s="42">
        <v>3031</v>
      </c>
      <c r="G777" s="42" t="s">
        <v>1602</v>
      </c>
      <c r="H777" s="45" t="s">
        <v>1369</v>
      </c>
      <c r="I777" s="46">
        <v>6</v>
      </c>
      <c r="J777" s="46" t="s">
        <v>838</v>
      </c>
      <c r="K777" s="46"/>
      <c r="L777" s="45" t="str" cm="1">
        <f t="array" ref="L777">_xlfn.IFS(H777=Kontrakter!$B$3,Kontrakter!$C$3,H777=Kontrakter!$B$2,Kontrakter!$C$2,H777=Kontrakter!$B$4,Kontrakter!$C$4,H777=Kontrakter!$B$5,Kontrakter!$C$5,H777=Kontrakter!$B$6,Kontrakter!$C$6,H777=Kontrakter!$B$7,Kontrakter!$C$7,H777=Kontrakter!$B$8,Kontrakter!$C$8,H777=Kontrakter!$B$9,Kontrakter!$C$9,H777=Kontrakter!$B$10,Kontrakter!$C$10,H777=Kontrakter!$B$11,Kontrakter!$C$11)</f>
        <v>Rejlers Elsikkerhet AS</v>
      </c>
      <c r="M777" s="45" cm="1">
        <f t="array" ref="M777">_xlfn.IFS(L777=Kontrakter!$C$3,Kontrakter!$D$3,L777=Kontrakter!$C$2,Kontrakter!$D$2,L777=Kontrakter!$C$4,Kontrakter!$D$4,L777=Kontrakter!$C$5,Kontrakter!$D$5,L777=Kontrakter!$C$6,Kontrakter!$D$6,L777=Kontrakter!$C$7,Kontrakter!$D$7,L777=Kontrakter!$C$8,Kontrakter!$D$8,L777=Kontrakter!$C$9,Kontrakter!$D$9,L777=Kontrakter!$C$10,Kontrakter!$D$10,L777=Kontrakter!$C$11,Kontrakter!$D$11)</f>
        <v>95823000</v>
      </c>
      <c r="N777" s="47" t="str" cm="1">
        <f t="array" ref="N777">_xlfn.IFS(L777=Kontrakter!$C$3,Kontrakter!$E$3,L777=Kontrakter!$C$2,Kontrakter!$E$2,L777=Kontrakter!$C$4,Kontrakter!$E$4,L777=Kontrakter!$C$5,Kontrakter!$E$5,L777=Kontrakter!$C$6,Kontrakter!$E$6,L777=Kontrakter!$C$7,Kontrakter!$E$7,L777=Kontrakter!$C$8,Kontrakter!$E$8,L777=Kontrakter!$C$9,Kontrakter!$E$9,L777=Kontrakter!$C$10,Kontrakter!$E$10,L777=Kontrakter!$C$11,Kontrakter!$E$11)</f>
        <v>tilsyn@elvia.no</v>
      </c>
    </row>
    <row r="778" spans="1:14" s="42" customFormat="1" x14ac:dyDescent="0.3">
      <c r="A778" s="43">
        <v>1481</v>
      </c>
      <c r="B778" s="42" t="s">
        <v>839</v>
      </c>
      <c r="C778" s="42" t="s">
        <v>840</v>
      </c>
      <c r="D778" s="42" t="s">
        <v>16</v>
      </c>
      <c r="F778" s="42">
        <v>3031</v>
      </c>
      <c r="G778" s="42" t="s">
        <v>1602</v>
      </c>
      <c r="H778" s="45" t="s">
        <v>1369</v>
      </c>
      <c r="I778" s="46">
        <v>6</v>
      </c>
      <c r="J778" s="46" t="s">
        <v>838</v>
      </c>
      <c r="K778" s="46"/>
      <c r="L778" s="45" t="str" cm="1">
        <f t="array" ref="L778">_xlfn.IFS(H778=Kontrakter!$B$3,Kontrakter!$C$3,H778=Kontrakter!$B$2,Kontrakter!$C$2,H778=Kontrakter!$B$4,Kontrakter!$C$4,H778=Kontrakter!$B$5,Kontrakter!$C$5,H778=Kontrakter!$B$6,Kontrakter!$C$6,H778=Kontrakter!$B$7,Kontrakter!$C$7,H778=Kontrakter!$B$8,Kontrakter!$C$8,H778=Kontrakter!$B$9,Kontrakter!$C$9,H778=Kontrakter!$B$10,Kontrakter!$C$10,H778=Kontrakter!$B$11,Kontrakter!$C$11)</f>
        <v>Rejlers Elsikkerhet AS</v>
      </c>
      <c r="M778" s="45" cm="1">
        <f t="array" ref="M778">_xlfn.IFS(L778=Kontrakter!$C$3,Kontrakter!$D$3,L778=Kontrakter!$C$2,Kontrakter!$D$2,L778=Kontrakter!$C$4,Kontrakter!$D$4,L778=Kontrakter!$C$5,Kontrakter!$D$5,L778=Kontrakter!$C$6,Kontrakter!$D$6,L778=Kontrakter!$C$7,Kontrakter!$D$7,L778=Kontrakter!$C$8,Kontrakter!$D$8,L778=Kontrakter!$C$9,Kontrakter!$D$9,L778=Kontrakter!$C$10,Kontrakter!$D$10,L778=Kontrakter!$C$11,Kontrakter!$D$11)</f>
        <v>95823000</v>
      </c>
      <c r="N778" s="47" t="str" cm="1">
        <f t="array" ref="N778">_xlfn.IFS(L778=Kontrakter!$C$3,Kontrakter!$E$3,L778=Kontrakter!$C$2,Kontrakter!$E$2,L778=Kontrakter!$C$4,Kontrakter!$E$4,L778=Kontrakter!$C$5,Kontrakter!$E$5,L778=Kontrakter!$C$6,Kontrakter!$E$6,L778=Kontrakter!$C$7,Kontrakter!$E$7,L778=Kontrakter!$C$8,Kontrakter!$E$8,L778=Kontrakter!$C$9,Kontrakter!$E$9,L778=Kontrakter!$C$10,Kontrakter!$E$10,L778=Kontrakter!$C$11,Kontrakter!$E$11)</f>
        <v>tilsyn@elvia.no</v>
      </c>
    </row>
    <row r="779" spans="1:14" s="42" customFormat="1" x14ac:dyDescent="0.3">
      <c r="A779" s="43">
        <v>1482</v>
      </c>
      <c r="B779" s="42" t="s">
        <v>838</v>
      </c>
      <c r="C779" s="42" t="s">
        <v>841</v>
      </c>
      <c r="D779" s="42" t="s">
        <v>16</v>
      </c>
      <c r="F779" s="42">
        <v>3031</v>
      </c>
      <c r="G779" s="42" t="s">
        <v>1602</v>
      </c>
      <c r="H779" s="45" t="s">
        <v>1369</v>
      </c>
      <c r="I779" s="46">
        <v>6</v>
      </c>
      <c r="J779" s="46" t="s">
        <v>838</v>
      </c>
      <c r="K779" s="46"/>
      <c r="L779" s="45" t="str" cm="1">
        <f t="array" ref="L779">_xlfn.IFS(H779=Kontrakter!$B$3,Kontrakter!$C$3,H779=Kontrakter!$B$2,Kontrakter!$C$2,H779=Kontrakter!$B$4,Kontrakter!$C$4,H779=Kontrakter!$B$5,Kontrakter!$C$5,H779=Kontrakter!$B$6,Kontrakter!$C$6,H779=Kontrakter!$B$7,Kontrakter!$C$7,H779=Kontrakter!$B$8,Kontrakter!$C$8,H779=Kontrakter!$B$9,Kontrakter!$C$9,H779=Kontrakter!$B$10,Kontrakter!$C$10,H779=Kontrakter!$B$11,Kontrakter!$C$11)</f>
        <v>Rejlers Elsikkerhet AS</v>
      </c>
      <c r="M779" s="45" cm="1">
        <f t="array" ref="M779">_xlfn.IFS(L779=Kontrakter!$C$3,Kontrakter!$D$3,L779=Kontrakter!$C$2,Kontrakter!$D$2,L779=Kontrakter!$C$4,Kontrakter!$D$4,L779=Kontrakter!$C$5,Kontrakter!$D$5,L779=Kontrakter!$C$6,Kontrakter!$D$6,L779=Kontrakter!$C$7,Kontrakter!$D$7,L779=Kontrakter!$C$8,Kontrakter!$D$8,L779=Kontrakter!$C$9,Kontrakter!$D$9,L779=Kontrakter!$C$10,Kontrakter!$D$10,L779=Kontrakter!$C$11,Kontrakter!$D$11)</f>
        <v>95823000</v>
      </c>
      <c r="N779" s="47" t="str" cm="1">
        <f t="array" ref="N779">_xlfn.IFS(L779=Kontrakter!$C$3,Kontrakter!$E$3,L779=Kontrakter!$C$2,Kontrakter!$E$2,L779=Kontrakter!$C$4,Kontrakter!$E$4,L779=Kontrakter!$C$5,Kontrakter!$E$5,L779=Kontrakter!$C$6,Kontrakter!$E$6,L779=Kontrakter!$C$7,Kontrakter!$E$7,L779=Kontrakter!$C$8,Kontrakter!$E$8,L779=Kontrakter!$C$9,Kontrakter!$E$9,L779=Kontrakter!$C$10,Kontrakter!$E$10,L779=Kontrakter!$C$11,Kontrakter!$E$11)</f>
        <v>tilsyn@elvia.no</v>
      </c>
    </row>
    <row r="780" spans="1:14" s="42" customFormat="1" x14ac:dyDescent="0.3">
      <c r="A780" s="43">
        <v>1483</v>
      </c>
      <c r="B780" s="42" t="s">
        <v>839</v>
      </c>
      <c r="C780" s="42" t="s">
        <v>842</v>
      </c>
      <c r="D780" s="42" t="s">
        <v>12</v>
      </c>
      <c r="F780" s="42">
        <v>3031</v>
      </c>
      <c r="G780" s="42" t="s">
        <v>1602</v>
      </c>
      <c r="H780" s="45" t="s">
        <v>1369</v>
      </c>
      <c r="I780" s="46">
        <v>6</v>
      </c>
      <c r="J780" s="46" t="s">
        <v>838</v>
      </c>
      <c r="K780" s="46"/>
      <c r="L780" s="45" t="str" cm="1">
        <f t="array" ref="L780">_xlfn.IFS(H780=Kontrakter!$B$3,Kontrakter!$C$3,H780=Kontrakter!$B$2,Kontrakter!$C$2,H780=Kontrakter!$B$4,Kontrakter!$C$4,H780=Kontrakter!$B$5,Kontrakter!$C$5,H780=Kontrakter!$B$6,Kontrakter!$C$6,H780=Kontrakter!$B$7,Kontrakter!$C$7,H780=Kontrakter!$B$8,Kontrakter!$C$8,H780=Kontrakter!$B$9,Kontrakter!$C$9,H780=Kontrakter!$B$10,Kontrakter!$C$10,H780=Kontrakter!$B$11,Kontrakter!$C$11)</f>
        <v>Rejlers Elsikkerhet AS</v>
      </c>
      <c r="M780" s="45" cm="1">
        <f t="array" ref="M780">_xlfn.IFS(L780=Kontrakter!$C$3,Kontrakter!$D$3,L780=Kontrakter!$C$2,Kontrakter!$D$2,L780=Kontrakter!$C$4,Kontrakter!$D$4,L780=Kontrakter!$C$5,Kontrakter!$D$5,L780=Kontrakter!$C$6,Kontrakter!$D$6,L780=Kontrakter!$C$7,Kontrakter!$D$7,L780=Kontrakter!$C$8,Kontrakter!$D$8,L780=Kontrakter!$C$9,Kontrakter!$D$9,L780=Kontrakter!$C$10,Kontrakter!$D$10,L780=Kontrakter!$C$11,Kontrakter!$D$11)</f>
        <v>95823000</v>
      </c>
      <c r="N780" s="47" t="str" cm="1">
        <f t="array" ref="N780">_xlfn.IFS(L780=Kontrakter!$C$3,Kontrakter!$E$3,L780=Kontrakter!$C$2,Kontrakter!$E$2,L780=Kontrakter!$C$4,Kontrakter!$E$4,L780=Kontrakter!$C$5,Kontrakter!$E$5,L780=Kontrakter!$C$6,Kontrakter!$E$6,L780=Kontrakter!$C$7,Kontrakter!$E$7,L780=Kontrakter!$C$8,Kontrakter!$E$8,L780=Kontrakter!$C$9,Kontrakter!$E$9,L780=Kontrakter!$C$10,Kontrakter!$E$10,L780=Kontrakter!$C$11,Kontrakter!$E$11)</f>
        <v>tilsyn@elvia.no</v>
      </c>
    </row>
    <row r="781" spans="1:14" s="42" customFormat="1" x14ac:dyDescent="0.3">
      <c r="A781" s="43">
        <v>1484</v>
      </c>
      <c r="B781" s="42" t="s">
        <v>843</v>
      </c>
      <c r="C781" s="42" t="s">
        <v>844</v>
      </c>
      <c r="D781" s="42" t="s">
        <v>16</v>
      </c>
      <c r="F781" s="42">
        <v>3031</v>
      </c>
      <c r="G781" s="42" t="s">
        <v>1602</v>
      </c>
      <c r="H781" s="45" t="s">
        <v>1369</v>
      </c>
      <c r="I781" s="46">
        <v>6</v>
      </c>
      <c r="J781" s="46" t="s">
        <v>838</v>
      </c>
      <c r="K781" s="46"/>
      <c r="L781" s="45" t="str" cm="1">
        <f t="array" ref="L781">_xlfn.IFS(H781=Kontrakter!$B$3,Kontrakter!$C$3,H781=Kontrakter!$B$2,Kontrakter!$C$2,H781=Kontrakter!$B$4,Kontrakter!$C$4,H781=Kontrakter!$B$5,Kontrakter!$C$5,H781=Kontrakter!$B$6,Kontrakter!$C$6,H781=Kontrakter!$B$7,Kontrakter!$C$7,H781=Kontrakter!$B$8,Kontrakter!$C$8,H781=Kontrakter!$B$9,Kontrakter!$C$9,H781=Kontrakter!$B$10,Kontrakter!$C$10,H781=Kontrakter!$B$11,Kontrakter!$C$11)</f>
        <v>Rejlers Elsikkerhet AS</v>
      </c>
      <c r="M781" s="45" cm="1">
        <f t="array" ref="M781">_xlfn.IFS(L781=Kontrakter!$C$3,Kontrakter!$D$3,L781=Kontrakter!$C$2,Kontrakter!$D$2,L781=Kontrakter!$C$4,Kontrakter!$D$4,L781=Kontrakter!$C$5,Kontrakter!$D$5,L781=Kontrakter!$C$6,Kontrakter!$D$6,L781=Kontrakter!$C$7,Kontrakter!$D$7,L781=Kontrakter!$C$8,Kontrakter!$D$8,L781=Kontrakter!$C$9,Kontrakter!$D$9,L781=Kontrakter!$C$10,Kontrakter!$D$10,L781=Kontrakter!$C$11,Kontrakter!$D$11)</f>
        <v>95823000</v>
      </c>
      <c r="N781" s="47" t="str" cm="1">
        <f t="array" ref="N781">_xlfn.IFS(L781=Kontrakter!$C$3,Kontrakter!$E$3,L781=Kontrakter!$C$2,Kontrakter!$E$2,L781=Kontrakter!$C$4,Kontrakter!$E$4,L781=Kontrakter!$C$5,Kontrakter!$E$5,L781=Kontrakter!$C$6,Kontrakter!$E$6,L781=Kontrakter!$C$7,Kontrakter!$E$7,L781=Kontrakter!$C$8,Kontrakter!$E$8,L781=Kontrakter!$C$9,Kontrakter!$E$9,L781=Kontrakter!$C$10,Kontrakter!$E$10,L781=Kontrakter!$C$11,Kontrakter!$E$11)</f>
        <v>tilsyn@elvia.no</v>
      </c>
    </row>
    <row r="782" spans="1:14" s="42" customFormat="1" x14ac:dyDescent="0.3">
      <c r="A782" s="43">
        <v>1485</v>
      </c>
      <c r="B782" s="42" t="s">
        <v>843</v>
      </c>
      <c r="C782" s="42" t="s">
        <v>845</v>
      </c>
      <c r="D782" s="42" t="s">
        <v>12</v>
      </c>
      <c r="F782" s="42">
        <v>3031</v>
      </c>
      <c r="G782" s="42" t="s">
        <v>1602</v>
      </c>
      <c r="H782" s="45" t="s">
        <v>1369</v>
      </c>
      <c r="I782" s="46">
        <v>6</v>
      </c>
      <c r="J782" s="46" t="s">
        <v>838</v>
      </c>
      <c r="K782" s="46"/>
      <c r="L782" s="45" t="str" cm="1">
        <f t="array" ref="L782">_xlfn.IFS(H782=Kontrakter!$B$3,Kontrakter!$C$3,H782=Kontrakter!$B$2,Kontrakter!$C$2,H782=Kontrakter!$B$4,Kontrakter!$C$4,H782=Kontrakter!$B$5,Kontrakter!$C$5,H782=Kontrakter!$B$6,Kontrakter!$C$6,H782=Kontrakter!$B$7,Kontrakter!$C$7,H782=Kontrakter!$B$8,Kontrakter!$C$8,H782=Kontrakter!$B$9,Kontrakter!$C$9,H782=Kontrakter!$B$10,Kontrakter!$C$10,H782=Kontrakter!$B$11,Kontrakter!$C$11)</f>
        <v>Rejlers Elsikkerhet AS</v>
      </c>
      <c r="M782" s="45" cm="1">
        <f t="array" ref="M782">_xlfn.IFS(L782=Kontrakter!$C$3,Kontrakter!$D$3,L782=Kontrakter!$C$2,Kontrakter!$D$2,L782=Kontrakter!$C$4,Kontrakter!$D$4,L782=Kontrakter!$C$5,Kontrakter!$D$5,L782=Kontrakter!$C$6,Kontrakter!$D$6,L782=Kontrakter!$C$7,Kontrakter!$D$7,L782=Kontrakter!$C$8,Kontrakter!$D$8,L782=Kontrakter!$C$9,Kontrakter!$D$9,L782=Kontrakter!$C$10,Kontrakter!$D$10,L782=Kontrakter!$C$11,Kontrakter!$D$11)</f>
        <v>95823000</v>
      </c>
      <c r="N782" s="47" t="str" cm="1">
        <f t="array" ref="N782">_xlfn.IFS(L782=Kontrakter!$C$3,Kontrakter!$E$3,L782=Kontrakter!$C$2,Kontrakter!$E$2,L782=Kontrakter!$C$4,Kontrakter!$E$4,L782=Kontrakter!$C$5,Kontrakter!$E$5,L782=Kontrakter!$C$6,Kontrakter!$E$6,L782=Kontrakter!$C$7,Kontrakter!$E$7,L782=Kontrakter!$C$8,Kontrakter!$E$8,L782=Kontrakter!$C$9,Kontrakter!$E$9,L782=Kontrakter!$C$10,Kontrakter!$E$10,L782=Kontrakter!$C$11,Kontrakter!$E$11)</f>
        <v>tilsyn@elvia.no</v>
      </c>
    </row>
    <row r="783" spans="1:14" s="42" customFormat="1" x14ac:dyDescent="0.3">
      <c r="A783" s="43">
        <v>1486</v>
      </c>
      <c r="B783" s="42" t="s">
        <v>838</v>
      </c>
      <c r="C783" s="42" t="s">
        <v>846</v>
      </c>
      <c r="D783" s="42" t="s">
        <v>12</v>
      </c>
      <c r="F783" s="42">
        <v>3031</v>
      </c>
      <c r="G783" s="42" t="s">
        <v>1602</v>
      </c>
      <c r="H783" s="45" t="s">
        <v>1369</v>
      </c>
      <c r="I783" s="46">
        <v>6</v>
      </c>
      <c r="J783" s="46" t="s">
        <v>838</v>
      </c>
      <c r="K783" s="46"/>
      <c r="L783" s="45" t="str" cm="1">
        <f t="array" ref="L783">_xlfn.IFS(H783=Kontrakter!$B$3,Kontrakter!$C$3,H783=Kontrakter!$B$2,Kontrakter!$C$2,H783=Kontrakter!$B$4,Kontrakter!$C$4,H783=Kontrakter!$B$5,Kontrakter!$C$5,H783=Kontrakter!$B$6,Kontrakter!$C$6,H783=Kontrakter!$B$7,Kontrakter!$C$7,H783=Kontrakter!$B$8,Kontrakter!$C$8,H783=Kontrakter!$B$9,Kontrakter!$C$9,H783=Kontrakter!$B$10,Kontrakter!$C$10,H783=Kontrakter!$B$11,Kontrakter!$C$11)</f>
        <v>Rejlers Elsikkerhet AS</v>
      </c>
      <c r="M783" s="45" cm="1">
        <f t="array" ref="M783">_xlfn.IFS(L783=Kontrakter!$C$3,Kontrakter!$D$3,L783=Kontrakter!$C$2,Kontrakter!$D$2,L783=Kontrakter!$C$4,Kontrakter!$D$4,L783=Kontrakter!$C$5,Kontrakter!$D$5,L783=Kontrakter!$C$6,Kontrakter!$D$6,L783=Kontrakter!$C$7,Kontrakter!$D$7,L783=Kontrakter!$C$8,Kontrakter!$D$8,L783=Kontrakter!$C$9,Kontrakter!$D$9,L783=Kontrakter!$C$10,Kontrakter!$D$10,L783=Kontrakter!$C$11,Kontrakter!$D$11)</f>
        <v>95823000</v>
      </c>
      <c r="N783" s="47" t="str" cm="1">
        <f t="array" ref="N783">_xlfn.IFS(L783=Kontrakter!$C$3,Kontrakter!$E$3,L783=Kontrakter!$C$2,Kontrakter!$E$2,L783=Kontrakter!$C$4,Kontrakter!$E$4,L783=Kontrakter!$C$5,Kontrakter!$E$5,L783=Kontrakter!$C$6,Kontrakter!$E$6,L783=Kontrakter!$C$7,Kontrakter!$E$7,L783=Kontrakter!$C$8,Kontrakter!$E$8,L783=Kontrakter!$C$9,Kontrakter!$E$9,L783=Kontrakter!$C$10,Kontrakter!$E$10,L783=Kontrakter!$C$11,Kontrakter!$E$11)</f>
        <v>tilsyn@elvia.no</v>
      </c>
    </row>
    <row r="784" spans="1:14" s="42" customFormat="1" x14ac:dyDescent="0.3">
      <c r="A784" s="43">
        <v>1487</v>
      </c>
      <c r="B784" s="42" t="s">
        <v>843</v>
      </c>
      <c r="C784" s="42" t="s">
        <v>847</v>
      </c>
      <c r="D784" s="42" t="s">
        <v>15</v>
      </c>
      <c r="F784" s="42">
        <v>3031</v>
      </c>
      <c r="G784" s="42" t="s">
        <v>1602</v>
      </c>
      <c r="H784" s="45" t="s">
        <v>1369</v>
      </c>
      <c r="I784" s="46">
        <v>6</v>
      </c>
      <c r="J784" s="46" t="s">
        <v>838</v>
      </c>
      <c r="K784" s="46"/>
      <c r="L784" s="45" t="str" cm="1">
        <f t="array" ref="L784">_xlfn.IFS(H784=Kontrakter!$B$3,Kontrakter!$C$3,H784=Kontrakter!$B$2,Kontrakter!$C$2,H784=Kontrakter!$B$4,Kontrakter!$C$4,H784=Kontrakter!$B$5,Kontrakter!$C$5,H784=Kontrakter!$B$6,Kontrakter!$C$6,H784=Kontrakter!$B$7,Kontrakter!$C$7,H784=Kontrakter!$B$8,Kontrakter!$C$8,H784=Kontrakter!$B$9,Kontrakter!$C$9,H784=Kontrakter!$B$10,Kontrakter!$C$10,H784=Kontrakter!$B$11,Kontrakter!$C$11)</f>
        <v>Rejlers Elsikkerhet AS</v>
      </c>
      <c r="M784" s="45" cm="1">
        <f t="array" ref="M784">_xlfn.IFS(L784=Kontrakter!$C$3,Kontrakter!$D$3,L784=Kontrakter!$C$2,Kontrakter!$D$2,L784=Kontrakter!$C$4,Kontrakter!$D$4,L784=Kontrakter!$C$5,Kontrakter!$D$5,L784=Kontrakter!$C$6,Kontrakter!$D$6,L784=Kontrakter!$C$7,Kontrakter!$D$7,L784=Kontrakter!$C$8,Kontrakter!$D$8,L784=Kontrakter!$C$9,Kontrakter!$D$9,L784=Kontrakter!$C$10,Kontrakter!$D$10,L784=Kontrakter!$C$11,Kontrakter!$D$11)</f>
        <v>95823000</v>
      </c>
      <c r="N784" s="47" t="str" cm="1">
        <f t="array" ref="N784">_xlfn.IFS(L784=Kontrakter!$C$3,Kontrakter!$E$3,L784=Kontrakter!$C$2,Kontrakter!$E$2,L784=Kontrakter!$C$4,Kontrakter!$E$4,L784=Kontrakter!$C$5,Kontrakter!$E$5,L784=Kontrakter!$C$6,Kontrakter!$E$6,L784=Kontrakter!$C$7,Kontrakter!$E$7,L784=Kontrakter!$C$8,Kontrakter!$E$8,L784=Kontrakter!$C$9,Kontrakter!$E$9,L784=Kontrakter!$C$10,Kontrakter!$E$10,L784=Kontrakter!$C$11,Kontrakter!$E$11)</f>
        <v>tilsyn@elvia.no</v>
      </c>
    </row>
    <row r="785" spans="1:14" s="42" customFormat="1" x14ac:dyDescent="0.3">
      <c r="A785" s="43">
        <v>1488</v>
      </c>
      <c r="B785" s="42" t="s">
        <v>843</v>
      </c>
      <c r="C785" s="42" t="s">
        <v>848</v>
      </c>
      <c r="D785" s="42" t="s">
        <v>16</v>
      </c>
      <c r="F785" s="42">
        <v>3031</v>
      </c>
      <c r="G785" s="42" t="s">
        <v>1602</v>
      </c>
      <c r="H785" s="45" t="s">
        <v>1369</v>
      </c>
      <c r="I785" s="46">
        <v>6</v>
      </c>
      <c r="J785" s="46" t="s">
        <v>838</v>
      </c>
      <c r="K785" s="46"/>
      <c r="L785" s="45" t="str" cm="1">
        <f t="array" ref="L785">_xlfn.IFS(H785=Kontrakter!$B$3,Kontrakter!$C$3,H785=Kontrakter!$B$2,Kontrakter!$C$2,H785=Kontrakter!$B$4,Kontrakter!$C$4,H785=Kontrakter!$B$5,Kontrakter!$C$5,H785=Kontrakter!$B$6,Kontrakter!$C$6,H785=Kontrakter!$B$7,Kontrakter!$C$7,H785=Kontrakter!$B$8,Kontrakter!$C$8,H785=Kontrakter!$B$9,Kontrakter!$C$9,H785=Kontrakter!$B$10,Kontrakter!$C$10,H785=Kontrakter!$B$11,Kontrakter!$C$11)</f>
        <v>Rejlers Elsikkerhet AS</v>
      </c>
      <c r="M785" s="45" cm="1">
        <f t="array" ref="M785">_xlfn.IFS(L785=Kontrakter!$C$3,Kontrakter!$D$3,L785=Kontrakter!$C$2,Kontrakter!$D$2,L785=Kontrakter!$C$4,Kontrakter!$D$4,L785=Kontrakter!$C$5,Kontrakter!$D$5,L785=Kontrakter!$C$6,Kontrakter!$D$6,L785=Kontrakter!$C$7,Kontrakter!$D$7,L785=Kontrakter!$C$8,Kontrakter!$D$8,L785=Kontrakter!$C$9,Kontrakter!$D$9,L785=Kontrakter!$C$10,Kontrakter!$D$10,L785=Kontrakter!$C$11,Kontrakter!$D$11)</f>
        <v>95823000</v>
      </c>
      <c r="N785" s="47" t="str" cm="1">
        <f t="array" ref="N785">_xlfn.IFS(L785=Kontrakter!$C$3,Kontrakter!$E$3,L785=Kontrakter!$C$2,Kontrakter!$E$2,L785=Kontrakter!$C$4,Kontrakter!$E$4,L785=Kontrakter!$C$5,Kontrakter!$E$5,L785=Kontrakter!$C$6,Kontrakter!$E$6,L785=Kontrakter!$C$7,Kontrakter!$E$7,L785=Kontrakter!$C$8,Kontrakter!$E$8,L785=Kontrakter!$C$9,Kontrakter!$E$9,L785=Kontrakter!$C$10,Kontrakter!$E$10,L785=Kontrakter!$C$11,Kontrakter!$E$11)</f>
        <v>tilsyn@elvia.no</v>
      </c>
    </row>
    <row r="786" spans="1:14" s="42" customFormat="1" x14ac:dyDescent="0.3">
      <c r="A786" s="43">
        <v>1501</v>
      </c>
      <c r="B786" s="42" t="s">
        <v>849</v>
      </c>
      <c r="C786" s="42" t="s">
        <v>850</v>
      </c>
      <c r="D786" s="42" t="s">
        <v>12</v>
      </c>
      <c r="F786" s="42">
        <v>3002</v>
      </c>
      <c r="G786" s="42" t="s">
        <v>1372</v>
      </c>
      <c r="H786" s="45" t="s">
        <v>1372</v>
      </c>
      <c r="I786" s="46">
        <v>8</v>
      </c>
      <c r="J786" s="46" t="s">
        <v>849</v>
      </c>
      <c r="K786" s="46"/>
      <c r="L786" s="45" t="str" cm="1">
        <f t="array" ref="L786">_xlfn.IFS(H786=Kontrakter!$B$3,Kontrakter!$C$3,H786=Kontrakter!$B$2,Kontrakter!$C$2,H786=Kontrakter!$B$4,Kontrakter!$C$4,H786=Kontrakter!$B$5,Kontrakter!$C$5,H786=Kontrakter!$B$6,Kontrakter!$C$6,H786=Kontrakter!$B$7,Kontrakter!$C$7,H786=Kontrakter!$B$8,Kontrakter!$C$8,H786=Kontrakter!$B$9,Kontrakter!$C$9,H786=Kontrakter!$B$10,Kontrakter!$C$10,H786=Kontrakter!$B$11,Kontrakter!$C$11)</f>
        <v>Rejlers Elsikkerhet AS</v>
      </c>
      <c r="M786" s="45" cm="1">
        <f t="array" ref="M786">_xlfn.IFS(L786=Kontrakter!$C$3,Kontrakter!$D$3,L786=Kontrakter!$C$2,Kontrakter!$D$2,L786=Kontrakter!$C$4,Kontrakter!$D$4,L786=Kontrakter!$C$5,Kontrakter!$D$5,L786=Kontrakter!$C$6,Kontrakter!$D$6,L786=Kontrakter!$C$7,Kontrakter!$D$7,L786=Kontrakter!$C$8,Kontrakter!$D$8,L786=Kontrakter!$C$9,Kontrakter!$D$9,L786=Kontrakter!$C$10,Kontrakter!$D$10,L786=Kontrakter!$C$11,Kontrakter!$D$11)</f>
        <v>95823000</v>
      </c>
      <c r="N786" s="47" t="str" cm="1">
        <f t="array" ref="N786">_xlfn.IFS(L786=Kontrakter!$C$3,Kontrakter!$E$3,L786=Kontrakter!$C$2,Kontrakter!$E$2,L786=Kontrakter!$C$4,Kontrakter!$E$4,L786=Kontrakter!$C$5,Kontrakter!$E$5,L786=Kontrakter!$C$6,Kontrakter!$E$6,L786=Kontrakter!$C$7,Kontrakter!$E$7,L786=Kontrakter!$C$8,Kontrakter!$E$8,L786=Kontrakter!$C$9,Kontrakter!$E$9,L786=Kontrakter!$C$10,Kontrakter!$E$10,L786=Kontrakter!$C$11,Kontrakter!$E$11)</f>
        <v>tilsyn@elvia.no</v>
      </c>
    </row>
    <row r="787" spans="1:14" s="42" customFormat="1" x14ac:dyDescent="0.3">
      <c r="A787" s="43">
        <v>1502</v>
      </c>
      <c r="B787" s="42" t="s">
        <v>849</v>
      </c>
      <c r="C787" s="42" t="s">
        <v>851</v>
      </c>
      <c r="D787" s="42" t="s">
        <v>12</v>
      </c>
      <c r="F787" s="42">
        <v>3002</v>
      </c>
      <c r="G787" s="42" t="s">
        <v>1372</v>
      </c>
      <c r="H787" s="45" t="s">
        <v>1372</v>
      </c>
      <c r="I787" s="46">
        <v>8</v>
      </c>
      <c r="J787" s="46" t="s">
        <v>849</v>
      </c>
      <c r="K787" s="46"/>
      <c r="L787" s="45" t="str" cm="1">
        <f t="array" ref="L787">_xlfn.IFS(H787=Kontrakter!$B$3,Kontrakter!$C$3,H787=Kontrakter!$B$2,Kontrakter!$C$2,H787=Kontrakter!$B$4,Kontrakter!$C$4,H787=Kontrakter!$B$5,Kontrakter!$C$5,H787=Kontrakter!$B$6,Kontrakter!$C$6,H787=Kontrakter!$B$7,Kontrakter!$C$7,H787=Kontrakter!$B$8,Kontrakter!$C$8,H787=Kontrakter!$B$9,Kontrakter!$C$9,H787=Kontrakter!$B$10,Kontrakter!$C$10,H787=Kontrakter!$B$11,Kontrakter!$C$11)</f>
        <v>Rejlers Elsikkerhet AS</v>
      </c>
      <c r="M787" s="45" cm="1">
        <f t="array" ref="M787">_xlfn.IFS(L787=Kontrakter!$C$3,Kontrakter!$D$3,L787=Kontrakter!$C$2,Kontrakter!$D$2,L787=Kontrakter!$C$4,Kontrakter!$D$4,L787=Kontrakter!$C$5,Kontrakter!$D$5,L787=Kontrakter!$C$6,Kontrakter!$D$6,L787=Kontrakter!$C$7,Kontrakter!$D$7,L787=Kontrakter!$C$8,Kontrakter!$D$8,L787=Kontrakter!$C$9,Kontrakter!$D$9,L787=Kontrakter!$C$10,Kontrakter!$D$10,L787=Kontrakter!$C$11,Kontrakter!$D$11)</f>
        <v>95823000</v>
      </c>
      <c r="N787" s="47" t="str" cm="1">
        <f t="array" ref="N787">_xlfn.IFS(L787=Kontrakter!$C$3,Kontrakter!$E$3,L787=Kontrakter!$C$2,Kontrakter!$E$2,L787=Kontrakter!$C$4,Kontrakter!$E$4,L787=Kontrakter!$C$5,Kontrakter!$E$5,L787=Kontrakter!$C$6,Kontrakter!$E$6,L787=Kontrakter!$C$7,Kontrakter!$E$7,L787=Kontrakter!$C$8,Kontrakter!$E$8,L787=Kontrakter!$C$9,Kontrakter!$E$9,L787=Kontrakter!$C$10,Kontrakter!$E$10,L787=Kontrakter!$C$11,Kontrakter!$E$11)</f>
        <v>tilsyn@elvia.no</v>
      </c>
    </row>
    <row r="788" spans="1:14" s="42" customFormat="1" x14ac:dyDescent="0.3">
      <c r="A788" s="43">
        <v>1503</v>
      </c>
      <c r="B788" s="42" t="s">
        <v>849</v>
      </c>
      <c r="C788" s="42" t="s">
        <v>852</v>
      </c>
      <c r="D788" s="42" t="s">
        <v>12</v>
      </c>
      <c r="F788" s="42">
        <v>3002</v>
      </c>
      <c r="G788" s="42" t="s">
        <v>1372</v>
      </c>
      <c r="H788" s="45" t="s">
        <v>1372</v>
      </c>
      <c r="I788" s="46">
        <v>8</v>
      </c>
      <c r="J788" s="46" t="s">
        <v>849</v>
      </c>
      <c r="K788" s="46"/>
      <c r="L788" s="45" t="str" cm="1">
        <f t="array" ref="L788">_xlfn.IFS(H788=Kontrakter!$B$3,Kontrakter!$C$3,H788=Kontrakter!$B$2,Kontrakter!$C$2,H788=Kontrakter!$B$4,Kontrakter!$C$4,H788=Kontrakter!$B$5,Kontrakter!$C$5,H788=Kontrakter!$B$6,Kontrakter!$C$6,H788=Kontrakter!$B$7,Kontrakter!$C$7,H788=Kontrakter!$B$8,Kontrakter!$C$8,H788=Kontrakter!$B$9,Kontrakter!$C$9,H788=Kontrakter!$B$10,Kontrakter!$C$10,H788=Kontrakter!$B$11,Kontrakter!$C$11)</f>
        <v>Rejlers Elsikkerhet AS</v>
      </c>
      <c r="M788" s="45" cm="1">
        <f t="array" ref="M788">_xlfn.IFS(L788=Kontrakter!$C$3,Kontrakter!$D$3,L788=Kontrakter!$C$2,Kontrakter!$D$2,L788=Kontrakter!$C$4,Kontrakter!$D$4,L788=Kontrakter!$C$5,Kontrakter!$D$5,L788=Kontrakter!$C$6,Kontrakter!$D$6,L788=Kontrakter!$C$7,Kontrakter!$D$7,L788=Kontrakter!$C$8,Kontrakter!$D$8,L788=Kontrakter!$C$9,Kontrakter!$D$9,L788=Kontrakter!$C$10,Kontrakter!$D$10,L788=Kontrakter!$C$11,Kontrakter!$D$11)</f>
        <v>95823000</v>
      </c>
      <c r="N788" s="47" t="str" cm="1">
        <f t="array" ref="N788">_xlfn.IFS(L788=Kontrakter!$C$3,Kontrakter!$E$3,L788=Kontrakter!$C$2,Kontrakter!$E$2,L788=Kontrakter!$C$4,Kontrakter!$E$4,L788=Kontrakter!$C$5,Kontrakter!$E$5,L788=Kontrakter!$C$6,Kontrakter!$E$6,L788=Kontrakter!$C$7,Kontrakter!$E$7,L788=Kontrakter!$C$8,Kontrakter!$E$8,L788=Kontrakter!$C$9,Kontrakter!$E$9,L788=Kontrakter!$C$10,Kontrakter!$E$10,L788=Kontrakter!$C$11,Kontrakter!$E$11)</f>
        <v>tilsyn@elvia.no</v>
      </c>
    </row>
    <row r="789" spans="1:14" s="42" customFormat="1" x14ac:dyDescent="0.3">
      <c r="A789" s="43">
        <v>1504</v>
      </c>
      <c r="B789" s="42" t="s">
        <v>849</v>
      </c>
      <c r="C789" s="42" t="s">
        <v>853</v>
      </c>
      <c r="D789" s="42" t="s">
        <v>12</v>
      </c>
      <c r="F789" s="42">
        <v>3002</v>
      </c>
      <c r="G789" s="42" t="s">
        <v>1372</v>
      </c>
      <c r="H789" s="45" t="s">
        <v>1372</v>
      </c>
      <c r="I789" s="46">
        <v>8</v>
      </c>
      <c r="J789" s="46" t="s">
        <v>849</v>
      </c>
      <c r="K789" s="46"/>
      <c r="L789" s="45" t="str" cm="1">
        <f t="array" ref="L789">_xlfn.IFS(H789=Kontrakter!$B$3,Kontrakter!$C$3,H789=Kontrakter!$B$2,Kontrakter!$C$2,H789=Kontrakter!$B$4,Kontrakter!$C$4,H789=Kontrakter!$B$5,Kontrakter!$C$5,H789=Kontrakter!$B$6,Kontrakter!$C$6,H789=Kontrakter!$B$7,Kontrakter!$C$7,H789=Kontrakter!$B$8,Kontrakter!$C$8,H789=Kontrakter!$B$9,Kontrakter!$C$9,H789=Kontrakter!$B$10,Kontrakter!$C$10,H789=Kontrakter!$B$11,Kontrakter!$C$11)</f>
        <v>Rejlers Elsikkerhet AS</v>
      </c>
      <c r="M789" s="45" cm="1">
        <f t="array" ref="M789">_xlfn.IFS(L789=Kontrakter!$C$3,Kontrakter!$D$3,L789=Kontrakter!$C$2,Kontrakter!$D$2,L789=Kontrakter!$C$4,Kontrakter!$D$4,L789=Kontrakter!$C$5,Kontrakter!$D$5,L789=Kontrakter!$C$6,Kontrakter!$D$6,L789=Kontrakter!$C$7,Kontrakter!$D$7,L789=Kontrakter!$C$8,Kontrakter!$D$8,L789=Kontrakter!$C$9,Kontrakter!$D$9,L789=Kontrakter!$C$10,Kontrakter!$D$10,L789=Kontrakter!$C$11,Kontrakter!$D$11)</f>
        <v>95823000</v>
      </c>
      <c r="N789" s="47" t="str" cm="1">
        <f t="array" ref="N789">_xlfn.IFS(L789=Kontrakter!$C$3,Kontrakter!$E$3,L789=Kontrakter!$C$2,Kontrakter!$E$2,L789=Kontrakter!$C$4,Kontrakter!$E$4,L789=Kontrakter!$C$5,Kontrakter!$E$5,L789=Kontrakter!$C$6,Kontrakter!$E$6,L789=Kontrakter!$C$7,Kontrakter!$E$7,L789=Kontrakter!$C$8,Kontrakter!$E$8,L789=Kontrakter!$C$9,Kontrakter!$E$9,L789=Kontrakter!$C$10,Kontrakter!$E$10,L789=Kontrakter!$C$11,Kontrakter!$E$11)</f>
        <v>tilsyn@elvia.no</v>
      </c>
    </row>
    <row r="790" spans="1:14" s="42" customFormat="1" x14ac:dyDescent="0.3">
      <c r="A790" s="43">
        <v>1506</v>
      </c>
      <c r="B790" s="42" t="s">
        <v>849</v>
      </c>
      <c r="C790" s="42" t="s">
        <v>854</v>
      </c>
      <c r="D790" s="42" t="s">
        <v>12</v>
      </c>
      <c r="F790" s="42">
        <v>3002</v>
      </c>
      <c r="G790" s="42" t="s">
        <v>1372</v>
      </c>
      <c r="H790" s="45" t="s">
        <v>1372</v>
      </c>
      <c r="I790" s="46">
        <v>8</v>
      </c>
      <c r="J790" s="46" t="s">
        <v>849</v>
      </c>
      <c r="K790" s="46"/>
      <c r="L790" s="45" t="str" cm="1">
        <f t="array" ref="L790">_xlfn.IFS(H790=Kontrakter!$B$3,Kontrakter!$C$3,H790=Kontrakter!$B$2,Kontrakter!$C$2,H790=Kontrakter!$B$4,Kontrakter!$C$4,H790=Kontrakter!$B$5,Kontrakter!$C$5,H790=Kontrakter!$B$6,Kontrakter!$C$6,H790=Kontrakter!$B$7,Kontrakter!$C$7,H790=Kontrakter!$B$8,Kontrakter!$C$8,H790=Kontrakter!$B$9,Kontrakter!$C$9,H790=Kontrakter!$B$10,Kontrakter!$C$10,H790=Kontrakter!$B$11,Kontrakter!$C$11)</f>
        <v>Rejlers Elsikkerhet AS</v>
      </c>
      <c r="M790" s="45" cm="1">
        <f t="array" ref="M790">_xlfn.IFS(L790=Kontrakter!$C$3,Kontrakter!$D$3,L790=Kontrakter!$C$2,Kontrakter!$D$2,L790=Kontrakter!$C$4,Kontrakter!$D$4,L790=Kontrakter!$C$5,Kontrakter!$D$5,L790=Kontrakter!$C$6,Kontrakter!$D$6,L790=Kontrakter!$C$7,Kontrakter!$D$7,L790=Kontrakter!$C$8,Kontrakter!$D$8,L790=Kontrakter!$C$9,Kontrakter!$D$9,L790=Kontrakter!$C$10,Kontrakter!$D$10,L790=Kontrakter!$C$11,Kontrakter!$D$11)</f>
        <v>95823000</v>
      </c>
      <c r="N790" s="47" t="str" cm="1">
        <f t="array" ref="N790">_xlfn.IFS(L790=Kontrakter!$C$3,Kontrakter!$E$3,L790=Kontrakter!$C$2,Kontrakter!$E$2,L790=Kontrakter!$C$4,Kontrakter!$E$4,L790=Kontrakter!$C$5,Kontrakter!$E$5,L790=Kontrakter!$C$6,Kontrakter!$E$6,L790=Kontrakter!$C$7,Kontrakter!$E$7,L790=Kontrakter!$C$8,Kontrakter!$E$8,L790=Kontrakter!$C$9,Kontrakter!$E$9,L790=Kontrakter!$C$10,Kontrakter!$E$10,L790=Kontrakter!$C$11,Kontrakter!$E$11)</f>
        <v>tilsyn@elvia.no</v>
      </c>
    </row>
    <row r="791" spans="1:14" s="42" customFormat="1" x14ac:dyDescent="0.3">
      <c r="A791" s="43">
        <v>1508</v>
      </c>
      <c r="B791" s="42" t="s">
        <v>849</v>
      </c>
      <c r="C791" s="42" t="s">
        <v>855</v>
      </c>
      <c r="D791" s="42" t="s">
        <v>12</v>
      </c>
      <c r="F791" s="42">
        <v>3002</v>
      </c>
      <c r="G791" s="42" t="s">
        <v>1372</v>
      </c>
      <c r="H791" s="45" t="s">
        <v>1372</v>
      </c>
      <c r="I791" s="46">
        <v>8</v>
      </c>
      <c r="J791" s="46" t="s">
        <v>849</v>
      </c>
      <c r="K791" s="46"/>
      <c r="L791" s="45" t="str" cm="1">
        <f t="array" ref="L791">_xlfn.IFS(H791=Kontrakter!$B$3,Kontrakter!$C$3,H791=Kontrakter!$B$2,Kontrakter!$C$2,H791=Kontrakter!$B$4,Kontrakter!$C$4,H791=Kontrakter!$B$5,Kontrakter!$C$5,H791=Kontrakter!$B$6,Kontrakter!$C$6,H791=Kontrakter!$B$7,Kontrakter!$C$7,H791=Kontrakter!$B$8,Kontrakter!$C$8,H791=Kontrakter!$B$9,Kontrakter!$C$9,H791=Kontrakter!$B$10,Kontrakter!$C$10,H791=Kontrakter!$B$11,Kontrakter!$C$11)</f>
        <v>Rejlers Elsikkerhet AS</v>
      </c>
      <c r="M791" s="45" cm="1">
        <f t="array" ref="M791">_xlfn.IFS(L791=Kontrakter!$C$3,Kontrakter!$D$3,L791=Kontrakter!$C$2,Kontrakter!$D$2,L791=Kontrakter!$C$4,Kontrakter!$D$4,L791=Kontrakter!$C$5,Kontrakter!$D$5,L791=Kontrakter!$C$6,Kontrakter!$D$6,L791=Kontrakter!$C$7,Kontrakter!$D$7,L791=Kontrakter!$C$8,Kontrakter!$D$8,L791=Kontrakter!$C$9,Kontrakter!$D$9,L791=Kontrakter!$C$10,Kontrakter!$D$10,L791=Kontrakter!$C$11,Kontrakter!$D$11)</f>
        <v>95823000</v>
      </c>
      <c r="N791" s="47" t="str" cm="1">
        <f t="array" ref="N791">_xlfn.IFS(L791=Kontrakter!$C$3,Kontrakter!$E$3,L791=Kontrakter!$C$2,Kontrakter!$E$2,L791=Kontrakter!$C$4,Kontrakter!$E$4,L791=Kontrakter!$C$5,Kontrakter!$E$5,L791=Kontrakter!$C$6,Kontrakter!$E$6,L791=Kontrakter!$C$7,Kontrakter!$E$7,L791=Kontrakter!$C$8,Kontrakter!$E$8,L791=Kontrakter!$C$9,Kontrakter!$E$9,L791=Kontrakter!$C$10,Kontrakter!$E$10,L791=Kontrakter!$C$11,Kontrakter!$E$11)</f>
        <v>tilsyn@elvia.no</v>
      </c>
    </row>
    <row r="792" spans="1:14" s="42" customFormat="1" x14ac:dyDescent="0.3">
      <c r="A792" s="43">
        <v>1509</v>
      </c>
      <c r="B792" s="42" t="s">
        <v>849</v>
      </c>
      <c r="C792" s="42" t="s">
        <v>856</v>
      </c>
      <c r="D792" s="42" t="s">
        <v>12</v>
      </c>
      <c r="F792" s="42">
        <v>3002</v>
      </c>
      <c r="G792" s="42" t="s">
        <v>1372</v>
      </c>
      <c r="H792" s="45" t="s">
        <v>1372</v>
      </c>
      <c r="I792" s="46">
        <v>8</v>
      </c>
      <c r="J792" s="46" t="s">
        <v>849</v>
      </c>
      <c r="K792" s="46"/>
      <c r="L792" s="45" t="str" cm="1">
        <f t="array" ref="L792">_xlfn.IFS(H792=Kontrakter!$B$3,Kontrakter!$C$3,H792=Kontrakter!$B$2,Kontrakter!$C$2,H792=Kontrakter!$B$4,Kontrakter!$C$4,H792=Kontrakter!$B$5,Kontrakter!$C$5,H792=Kontrakter!$B$6,Kontrakter!$C$6,H792=Kontrakter!$B$7,Kontrakter!$C$7,H792=Kontrakter!$B$8,Kontrakter!$C$8,H792=Kontrakter!$B$9,Kontrakter!$C$9,H792=Kontrakter!$B$10,Kontrakter!$C$10,H792=Kontrakter!$B$11,Kontrakter!$C$11)</f>
        <v>Rejlers Elsikkerhet AS</v>
      </c>
      <c r="M792" s="45" cm="1">
        <f t="array" ref="M792">_xlfn.IFS(L792=Kontrakter!$C$3,Kontrakter!$D$3,L792=Kontrakter!$C$2,Kontrakter!$D$2,L792=Kontrakter!$C$4,Kontrakter!$D$4,L792=Kontrakter!$C$5,Kontrakter!$D$5,L792=Kontrakter!$C$6,Kontrakter!$D$6,L792=Kontrakter!$C$7,Kontrakter!$D$7,L792=Kontrakter!$C$8,Kontrakter!$D$8,L792=Kontrakter!$C$9,Kontrakter!$D$9,L792=Kontrakter!$C$10,Kontrakter!$D$10,L792=Kontrakter!$C$11,Kontrakter!$D$11)</f>
        <v>95823000</v>
      </c>
      <c r="N792" s="47" t="str" cm="1">
        <f t="array" ref="N792">_xlfn.IFS(L792=Kontrakter!$C$3,Kontrakter!$E$3,L792=Kontrakter!$C$2,Kontrakter!$E$2,L792=Kontrakter!$C$4,Kontrakter!$E$4,L792=Kontrakter!$C$5,Kontrakter!$E$5,L792=Kontrakter!$C$6,Kontrakter!$E$6,L792=Kontrakter!$C$7,Kontrakter!$E$7,L792=Kontrakter!$C$8,Kontrakter!$E$8,L792=Kontrakter!$C$9,Kontrakter!$E$9,L792=Kontrakter!$C$10,Kontrakter!$E$10,L792=Kontrakter!$C$11,Kontrakter!$E$11)</f>
        <v>tilsyn@elvia.no</v>
      </c>
    </row>
    <row r="793" spans="1:14" s="42" customFormat="1" x14ac:dyDescent="0.3">
      <c r="A793" s="43">
        <v>1510</v>
      </c>
      <c r="B793" s="42" t="s">
        <v>849</v>
      </c>
      <c r="C793" s="42" t="s">
        <v>857</v>
      </c>
      <c r="D793" s="42" t="s">
        <v>12</v>
      </c>
      <c r="F793" s="42">
        <v>3002</v>
      </c>
      <c r="G793" s="42" t="s">
        <v>1372</v>
      </c>
      <c r="H793" s="45" t="s">
        <v>1372</v>
      </c>
      <c r="I793" s="46">
        <v>8</v>
      </c>
      <c r="J793" s="46" t="s">
        <v>849</v>
      </c>
      <c r="K793" s="46"/>
      <c r="L793" s="45" t="str" cm="1">
        <f t="array" ref="L793">_xlfn.IFS(H793=Kontrakter!$B$3,Kontrakter!$C$3,H793=Kontrakter!$B$2,Kontrakter!$C$2,H793=Kontrakter!$B$4,Kontrakter!$C$4,H793=Kontrakter!$B$5,Kontrakter!$C$5,H793=Kontrakter!$B$6,Kontrakter!$C$6,H793=Kontrakter!$B$7,Kontrakter!$C$7,H793=Kontrakter!$B$8,Kontrakter!$C$8,H793=Kontrakter!$B$9,Kontrakter!$C$9,H793=Kontrakter!$B$10,Kontrakter!$C$10,H793=Kontrakter!$B$11,Kontrakter!$C$11)</f>
        <v>Rejlers Elsikkerhet AS</v>
      </c>
      <c r="M793" s="45" cm="1">
        <f t="array" ref="M793">_xlfn.IFS(L793=Kontrakter!$C$3,Kontrakter!$D$3,L793=Kontrakter!$C$2,Kontrakter!$D$2,L793=Kontrakter!$C$4,Kontrakter!$D$4,L793=Kontrakter!$C$5,Kontrakter!$D$5,L793=Kontrakter!$C$6,Kontrakter!$D$6,L793=Kontrakter!$C$7,Kontrakter!$D$7,L793=Kontrakter!$C$8,Kontrakter!$D$8,L793=Kontrakter!$C$9,Kontrakter!$D$9,L793=Kontrakter!$C$10,Kontrakter!$D$10,L793=Kontrakter!$C$11,Kontrakter!$D$11)</f>
        <v>95823000</v>
      </c>
      <c r="N793" s="47" t="str" cm="1">
        <f t="array" ref="N793">_xlfn.IFS(L793=Kontrakter!$C$3,Kontrakter!$E$3,L793=Kontrakter!$C$2,Kontrakter!$E$2,L793=Kontrakter!$C$4,Kontrakter!$E$4,L793=Kontrakter!$C$5,Kontrakter!$E$5,L793=Kontrakter!$C$6,Kontrakter!$E$6,L793=Kontrakter!$C$7,Kontrakter!$E$7,L793=Kontrakter!$C$8,Kontrakter!$E$8,L793=Kontrakter!$C$9,Kontrakter!$E$9,L793=Kontrakter!$C$10,Kontrakter!$E$10,L793=Kontrakter!$C$11,Kontrakter!$E$11)</f>
        <v>tilsyn@elvia.no</v>
      </c>
    </row>
    <row r="794" spans="1:14" s="42" customFormat="1" x14ac:dyDescent="0.3">
      <c r="A794" s="43">
        <v>1511</v>
      </c>
      <c r="B794" s="42" t="s">
        <v>849</v>
      </c>
      <c r="C794" s="42" t="s">
        <v>858</v>
      </c>
      <c r="D794" s="42" t="s">
        <v>16</v>
      </c>
      <c r="F794" s="42">
        <v>3002</v>
      </c>
      <c r="G794" s="42" t="s">
        <v>1372</v>
      </c>
      <c r="H794" s="45" t="s">
        <v>1372</v>
      </c>
      <c r="I794" s="46">
        <v>8</v>
      </c>
      <c r="J794" s="46" t="s">
        <v>849</v>
      </c>
      <c r="K794" s="46"/>
      <c r="L794" s="45" t="str" cm="1">
        <f t="array" ref="L794">_xlfn.IFS(H794=Kontrakter!$B$3,Kontrakter!$C$3,H794=Kontrakter!$B$2,Kontrakter!$C$2,H794=Kontrakter!$B$4,Kontrakter!$C$4,H794=Kontrakter!$B$5,Kontrakter!$C$5,H794=Kontrakter!$B$6,Kontrakter!$C$6,H794=Kontrakter!$B$7,Kontrakter!$C$7,H794=Kontrakter!$B$8,Kontrakter!$C$8,H794=Kontrakter!$B$9,Kontrakter!$C$9,H794=Kontrakter!$B$10,Kontrakter!$C$10,H794=Kontrakter!$B$11,Kontrakter!$C$11)</f>
        <v>Rejlers Elsikkerhet AS</v>
      </c>
      <c r="M794" s="45" cm="1">
        <f t="array" ref="M794">_xlfn.IFS(L794=Kontrakter!$C$3,Kontrakter!$D$3,L794=Kontrakter!$C$2,Kontrakter!$D$2,L794=Kontrakter!$C$4,Kontrakter!$D$4,L794=Kontrakter!$C$5,Kontrakter!$D$5,L794=Kontrakter!$C$6,Kontrakter!$D$6,L794=Kontrakter!$C$7,Kontrakter!$D$7,L794=Kontrakter!$C$8,Kontrakter!$D$8,L794=Kontrakter!$C$9,Kontrakter!$D$9,L794=Kontrakter!$C$10,Kontrakter!$D$10,L794=Kontrakter!$C$11,Kontrakter!$D$11)</f>
        <v>95823000</v>
      </c>
      <c r="N794" s="47" t="str" cm="1">
        <f t="array" ref="N794">_xlfn.IFS(L794=Kontrakter!$C$3,Kontrakter!$E$3,L794=Kontrakter!$C$2,Kontrakter!$E$2,L794=Kontrakter!$C$4,Kontrakter!$E$4,L794=Kontrakter!$C$5,Kontrakter!$E$5,L794=Kontrakter!$C$6,Kontrakter!$E$6,L794=Kontrakter!$C$7,Kontrakter!$E$7,L794=Kontrakter!$C$8,Kontrakter!$E$8,L794=Kontrakter!$C$9,Kontrakter!$E$9,L794=Kontrakter!$C$10,Kontrakter!$E$10,L794=Kontrakter!$C$11,Kontrakter!$E$11)</f>
        <v>tilsyn@elvia.no</v>
      </c>
    </row>
    <row r="795" spans="1:14" s="42" customFormat="1" x14ac:dyDescent="0.3">
      <c r="A795" s="43">
        <v>1512</v>
      </c>
      <c r="B795" s="42" t="s">
        <v>849</v>
      </c>
      <c r="C795" s="42" t="s">
        <v>859</v>
      </c>
      <c r="D795" s="42" t="s">
        <v>16</v>
      </c>
      <c r="F795" s="42">
        <v>3002</v>
      </c>
      <c r="G795" s="42" t="s">
        <v>1372</v>
      </c>
      <c r="H795" s="45" t="s">
        <v>1372</v>
      </c>
      <c r="I795" s="46">
        <v>8</v>
      </c>
      <c r="J795" s="46" t="s">
        <v>849</v>
      </c>
      <c r="K795" s="46"/>
      <c r="L795" s="45" t="str" cm="1">
        <f t="array" ref="L795">_xlfn.IFS(H795=Kontrakter!$B$3,Kontrakter!$C$3,H795=Kontrakter!$B$2,Kontrakter!$C$2,H795=Kontrakter!$B$4,Kontrakter!$C$4,H795=Kontrakter!$B$5,Kontrakter!$C$5,H795=Kontrakter!$B$6,Kontrakter!$C$6,H795=Kontrakter!$B$7,Kontrakter!$C$7,H795=Kontrakter!$B$8,Kontrakter!$C$8,H795=Kontrakter!$B$9,Kontrakter!$C$9,H795=Kontrakter!$B$10,Kontrakter!$C$10,H795=Kontrakter!$B$11,Kontrakter!$C$11)</f>
        <v>Rejlers Elsikkerhet AS</v>
      </c>
      <c r="M795" s="45" cm="1">
        <f t="array" ref="M795">_xlfn.IFS(L795=Kontrakter!$C$3,Kontrakter!$D$3,L795=Kontrakter!$C$2,Kontrakter!$D$2,L795=Kontrakter!$C$4,Kontrakter!$D$4,L795=Kontrakter!$C$5,Kontrakter!$D$5,L795=Kontrakter!$C$6,Kontrakter!$D$6,L795=Kontrakter!$C$7,Kontrakter!$D$7,L795=Kontrakter!$C$8,Kontrakter!$D$8,L795=Kontrakter!$C$9,Kontrakter!$D$9,L795=Kontrakter!$C$10,Kontrakter!$D$10,L795=Kontrakter!$C$11,Kontrakter!$D$11)</f>
        <v>95823000</v>
      </c>
      <c r="N795" s="47" t="str" cm="1">
        <f t="array" ref="N795">_xlfn.IFS(L795=Kontrakter!$C$3,Kontrakter!$E$3,L795=Kontrakter!$C$2,Kontrakter!$E$2,L795=Kontrakter!$C$4,Kontrakter!$E$4,L795=Kontrakter!$C$5,Kontrakter!$E$5,L795=Kontrakter!$C$6,Kontrakter!$E$6,L795=Kontrakter!$C$7,Kontrakter!$E$7,L795=Kontrakter!$C$8,Kontrakter!$E$8,L795=Kontrakter!$C$9,Kontrakter!$E$9,L795=Kontrakter!$C$10,Kontrakter!$E$10,L795=Kontrakter!$C$11,Kontrakter!$E$11)</f>
        <v>tilsyn@elvia.no</v>
      </c>
    </row>
    <row r="796" spans="1:14" s="42" customFormat="1" x14ac:dyDescent="0.3">
      <c r="A796" s="43">
        <v>1513</v>
      </c>
      <c r="B796" s="42" t="s">
        <v>849</v>
      </c>
      <c r="C796" s="42" t="s">
        <v>860</v>
      </c>
      <c r="D796" s="42" t="s">
        <v>16</v>
      </c>
      <c r="F796" s="42">
        <v>3002</v>
      </c>
      <c r="G796" s="42" t="s">
        <v>1372</v>
      </c>
      <c r="H796" s="45" t="s">
        <v>1372</v>
      </c>
      <c r="I796" s="46">
        <v>8</v>
      </c>
      <c r="J796" s="46" t="s">
        <v>849</v>
      </c>
      <c r="K796" s="46"/>
      <c r="L796" s="45" t="str" cm="1">
        <f t="array" ref="L796">_xlfn.IFS(H796=Kontrakter!$B$3,Kontrakter!$C$3,H796=Kontrakter!$B$2,Kontrakter!$C$2,H796=Kontrakter!$B$4,Kontrakter!$C$4,H796=Kontrakter!$B$5,Kontrakter!$C$5,H796=Kontrakter!$B$6,Kontrakter!$C$6,H796=Kontrakter!$B$7,Kontrakter!$C$7,H796=Kontrakter!$B$8,Kontrakter!$C$8,H796=Kontrakter!$B$9,Kontrakter!$C$9,H796=Kontrakter!$B$10,Kontrakter!$C$10,H796=Kontrakter!$B$11,Kontrakter!$C$11)</f>
        <v>Rejlers Elsikkerhet AS</v>
      </c>
      <c r="M796" s="45" cm="1">
        <f t="array" ref="M796">_xlfn.IFS(L796=Kontrakter!$C$3,Kontrakter!$D$3,L796=Kontrakter!$C$2,Kontrakter!$D$2,L796=Kontrakter!$C$4,Kontrakter!$D$4,L796=Kontrakter!$C$5,Kontrakter!$D$5,L796=Kontrakter!$C$6,Kontrakter!$D$6,L796=Kontrakter!$C$7,Kontrakter!$D$7,L796=Kontrakter!$C$8,Kontrakter!$D$8,L796=Kontrakter!$C$9,Kontrakter!$D$9,L796=Kontrakter!$C$10,Kontrakter!$D$10,L796=Kontrakter!$C$11,Kontrakter!$D$11)</f>
        <v>95823000</v>
      </c>
      <c r="N796" s="47" t="str" cm="1">
        <f t="array" ref="N796">_xlfn.IFS(L796=Kontrakter!$C$3,Kontrakter!$E$3,L796=Kontrakter!$C$2,Kontrakter!$E$2,L796=Kontrakter!$C$4,Kontrakter!$E$4,L796=Kontrakter!$C$5,Kontrakter!$E$5,L796=Kontrakter!$C$6,Kontrakter!$E$6,L796=Kontrakter!$C$7,Kontrakter!$E$7,L796=Kontrakter!$C$8,Kontrakter!$E$8,L796=Kontrakter!$C$9,Kontrakter!$E$9,L796=Kontrakter!$C$10,Kontrakter!$E$10,L796=Kontrakter!$C$11,Kontrakter!$E$11)</f>
        <v>tilsyn@elvia.no</v>
      </c>
    </row>
    <row r="797" spans="1:14" s="42" customFormat="1" x14ac:dyDescent="0.3">
      <c r="A797" s="43">
        <v>1514</v>
      </c>
      <c r="B797" s="42" t="s">
        <v>849</v>
      </c>
      <c r="C797" s="42" t="s">
        <v>861</v>
      </c>
      <c r="D797" s="42" t="s">
        <v>16</v>
      </c>
      <c r="F797" s="42">
        <v>3002</v>
      </c>
      <c r="G797" s="42" t="s">
        <v>1372</v>
      </c>
      <c r="H797" s="45" t="s">
        <v>1372</v>
      </c>
      <c r="I797" s="46">
        <v>8</v>
      </c>
      <c r="J797" s="46" t="s">
        <v>849</v>
      </c>
      <c r="K797" s="46"/>
      <c r="L797" s="45" t="str" cm="1">
        <f t="array" ref="L797">_xlfn.IFS(H797=Kontrakter!$B$3,Kontrakter!$C$3,H797=Kontrakter!$B$2,Kontrakter!$C$2,H797=Kontrakter!$B$4,Kontrakter!$C$4,H797=Kontrakter!$B$5,Kontrakter!$C$5,H797=Kontrakter!$B$6,Kontrakter!$C$6,H797=Kontrakter!$B$7,Kontrakter!$C$7,H797=Kontrakter!$B$8,Kontrakter!$C$8,H797=Kontrakter!$B$9,Kontrakter!$C$9,H797=Kontrakter!$B$10,Kontrakter!$C$10,H797=Kontrakter!$B$11,Kontrakter!$C$11)</f>
        <v>Rejlers Elsikkerhet AS</v>
      </c>
      <c r="M797" s="45" cm="1">
        <f t="array" ref="M797">_xlfn.IFS(L797=Kontrakter!$C$3,Kontrakter!$D$3,L797=Kontrakter!$C$2,Kontrakter!$D$2,L797=Kontrakter!$C$4,Kontrakter!$D$4,L797=Kontrakter!$C$5,Kontrakter!$D$5,L797=Kontrakter!$C$6,Kontrakter!$D$6,L797=Kontrakter!$C$7,Kontrakter!$D$7,L797=Kontrakter!$C$8,Kontrakter!$D$8,L797=Kontrakter!$C$9,Kontrakter!$D$9,L797=Kontrakter!$C$10,Kontrakter!$D$10,L797=Kontrakter!$C$11,Kontrakter!$D$11)</f>
        <v>95823000</v>
      </c>
      <c r="N797" s="47" t="str" cm="1">
        <f t="array" ref="N797">_xlfn.IFS(L797=Kontrakter!$C$3,Kontrakter!$E$3,L797=Kontrakter!$C$2,Kontrakter!$E$2,L797=Kontrakter!$C$4,Kontrakter!$E$4,L797=Kontrakter!$C$5,Kontrakter!$E$5,L797=Kontrakter!$C$6,Kontrakter!$E$6,L797=Kontrakter!$C$7,Kontrakter!$E$7,L797=Kontrakter!$C$8,Kontrakter!$E$8,L797=Kontrakter!$C$9,Kontrakter!$E$9,L797=Kontrakter!$C$10,Kontrakter!$E$10,L797=Kontrakter!$C$11,Kontrakter!$E$11)</f>
        <v>tilsyn@elvia.no</v>
      </c>
    </row>
    <row r="798" spans="1:14" s="42" customFormat="1" x14ac:dyDescent="0.3">
      <c r="A798" s="43">
        <v>1515</v>
      </c>
      <c r="B798" s="42" t="s">
        <v>849</v>
      </c>
      <c r="C798" s="42" t="s">
        <v>862</v>
      </c>
      <c r="D798" s="42" t="s">
        <v>16</v>
      </c>
      <c r="F798" s="42">
        <v>3002</v>
      </c>
      <c r="G798" s="42" t="s">
        <v>1372</v>
      </c>
      <c r="H798" s="45" t="s">
        <v>1372</v>
      </c>
      <c r="I798" s="46">
        <v>8</v>
      </c>
      <c r="J798" s="46" t="s">
        <v>849</v>
      </c>
      <c r="K798" s="46"/>
      <c r="L798" s="45" t="str" cm="1">
        <f t="array" ref="L798">_xlfn.IFS(H798=Kontrakter!$B$3,Kontrakter!$C$3,H798=Kontrakter!$B$2,Kontrakter!$C$2,H798=Kontrakter!$B$4,Kontrakter!$C$4,H798=Kontrakter!$B$5,Kontrakter!$C$5,H798=Kontrakter!$B$6,Kontrakter!$C$6,H798=Kontrakter!$B$7,Kontrakter!$C$7,H798=Kontrakter!$B$8,Kontrakter!$C$8,H798=Kontrakter!$B$9,Kontrakter!$C$9,H798=Kontrakter!$B$10,Kontrakter!$C$10,H798=Kontrakter!$B$11,Kontrakter!$C$11)</f>
        <v>Rejlers Elsikkerhet AS</v>
      </c>
      <c r="M798" s="45" cm="1">
        <f t="array" ref="M798">_xlfn.IFS(L798=Kontrakter!$C$3,Kontrakter!$D$3,L798=Kontrakter!$C$2,Kontrakter!$D$2,L798=Kontrakter!$C$4,Kontrakter!$D$4,L798=Kontrakter!$C$5,Kontrakter!$D$5,L798=Kontrakter!$C$6,Kontrakter!$D$6,L798=Kontrakter!$C$7,Kontrakter!$D$7,L798=Kontrakter!$C$8,Kontrakter!$D$8,L798=Kontrakter!$C$9,Kontrakter!$D$9,L798=Kontrakter!$C$10,Kontrakter!$D$10,L798=Kontrakter!$C$11,Kontrakter!$D$11)</f>
        <v>95823000</v>
      </c>
      <c r="N798" s="47" t="str" cm="1">
        <f t="array" ref="N798">_xlfn.IFS(L798=Kontrakter!$C$3,Kontrakter!$E$3,L798=Kontrakter!$C$2,Kontrakter!$E$2,L798=Kontrakter!$C$4,Kontrakter!$E$4,L798=Kontrakter!$C$5,Kontrakter!$E$5,L798=Kontrakter!$C$6,Kontrakter!$E$6,L798=Kontrakter!$C$7,Kontrakter!$E$7,L798=Kontrakter!$C$8,Kontrakter!$E$8,L798=Kontrakter!$C$9,Kontrakter!$E$9,L798=Kontrakter!$C$10,Kontrakter!$E$10,L798=Kontrakter!$C$11,Kontrakter!$E$11)</f>
        <v>tilsyn@elvia.no</v>
      </c>
    </row>
    <row r="799" spans="1:14" s="42" customFormat="1" x14ac:dyDescent="0.3">
      <c r="A799" s="43">
        <v>1516</v>
      </c>
      <c r="B799" s="42" t="s">
        <v>849</v>
      </c>
      <c r="C799" s="42" t="s">
        <v>863</v>
      </c>
      <c r="D799" s="42" t="s">
        <v>16</v>
      </c>
      <c r="F799" s="42">
        <v>3002</v>
      </c>
      <c r="G799" s="42" t="s">
        <v>1372</v>
      </c>
      <c r="H799" s="45" t="s">
        <v>1372</v>
      </c>
      <c r="I799" s="46">
        <v>8</v>
      </c>
      <c r="J799" s="46" t="s">
        <v>849</v>
      </c>
      <c r="K799" s="46"/>
      <c r="L799" s="45" t="str" cm="1">
        <f t="array" ref="L799">_xlfn.IFS(H799=Kontrakter!$B$3,Kontrakter!$C$3,H799=Kontrakter!$B$2,Kontrakter!$C$2,H799=Kontrakter!$B$4,Kontrakter!$C$4,H799=Kontrakter!$B$5,Kontrakter!$C$5,H799=Kontrakter!$B$6,Kontrakter!$C$6,H799=Kontrakter!$B$7,Kontrakter!$C$7,H799=Kontrakter!$B$8,Kontrakter!$C$8,H799=Kontrakter!$B$9,Kontrakter!$C$9,H799=Kontrakter!$B$10,Kontrakter!$C$10,H799=Kontrakter!$B$11,Kontrakter!$C$11)</f>
        <v>Rejlers Elsikkerhet AS</v>
      </c>
      <c r="M799" s="45" cm="1">
        <f t="array" ref="M799">_xlfn.IFS(L799=Kontrakter!$C$3,Kontrakter!$D$3,L799=Kontrakter!$C$2,Kontrakter!$D$2,L799=Kontrakter!$C$4,Kontrakter!$D$4,L799=Kontrakter!$C$5,Kontrakter!$D$5,L799=Kontrakter!$C$6,Kontrakter!$D$6,L799=Kontrakter!$C$7,Kontrakter!$D$7,L799=Kontrakter!$C$8,Kontrakter!$D$8,L799=Kontrakter!$C$9,Kontrakter!$D$9,L799=Kontrakter!$C$10,Kontrakter!$D$10,L799=Kontrakter!$C$11,Kontrakter!$D$11)</f>
        <v>95823000</v>
      </c>
      <c r="N799" s="47" t="str" cm="1">
        <f t="array" ref="N799">_xlfn.IFS(L799=Kontrakter!$C$3,Kontrakter!$E$3,L799=Kontrakter!$C$2,Kontrakter!$E$2,L799=Kontrakter!$C$4,Kontrakter!$E$4,L799=Kontrakter!$C$5,Kontrakter!$E$5,L799=Kontrakter!$C$6,Kontrakter!$E$6,L799=Kontrakter!$C$7,Kontrakter!$E$7,L799=Kontrakter!$C$8,Kontrakter!$E$8,L799=Kontrakter!$C$9,Kontrakter!$E$9,L799=Kontrakter!$C$10,Kontrakter!$E$10,L799=Kontrakter!$C$11,Kontrakter!$E$11)</f>
        <v>tilsyn@elvia.no</v>
      </c>
    </row>
    <row r="800" spans="1:14" s="42" customFormat="1" x14ac:dyDescent="0.3">
      <c r="A800" s="43">
        <v>1517</v>
      </c>
      <c r="B800" s="42" t="s">
        <v>849</v>
      </c>
      <c r="C800" s="42" t="s">
        <v>864</v>
      </c>
      <c r="D800" s="42" t="s">
        <v>16</v>
      </c>
      <c r="F800" s="42">
        <v>3002</v>
      </c>
      <c r="G800" s="42" t="s">
        <v>1372</v>
      </c>
      <c r="H800" s="45" t="s">
        <v>1372</v>
      </c>
      <c r="I800" s="46">
        <v>8</v>
      </c>
      <c r="J800" s="46" t="s">
        <v>849</v>
      </c>
      <c r="K800" s="46"/>
      <c r="L800" s="45" t="str" cm="1">
        <f t="array" ref="L800">_xlfn.IFS(H800=Kontrakter!$B$3,Kontrakter!$C$3,H800=Kontrakter!$B$2,Kontrakter!$C$2,H800=Kontrakter!$B$4,Kontrakter!$C$4,H800=Kontrakter!$B$5,Kontrakter!$C$5,H800=Kontrakter!$B$6,Kontrakter!$C$6,H800=Kontrakter!$B$7,Kontrakter!$C$7,H800=Kontrakter!$B$8,Kontrakter!$C$8,H800=Kontrakter!$B$9,Kontrakter!$C$9,H800=Kontrakter!$B$10,Kontrakter!$C$10,H800=Kontrakter!$B$11,Kontrakter!$C$11)</f>
        <v>Rejlers Elsikkerhet AS</v>
      </c>
      <c r="M800" s="45" cm="1">
        <f t="array" ref="M800">_xlfn.IFS(L800=Kontrakter!$C$3,Kontrakter!$D$3,L800=Kontrakter!$C$2,Kontrakter!$D$2,L800=Kontrakter!$C$4,Kontrakter!$D$4,L800=Kontrakter!$C$5,Kontrakter!$D$5,L800=Kontrakter!$C$6,Kontrakter!$D$6,L800=Kontrakter!$C$7,Kontrakter!$D$7,L800=Kontrakter!$C$8,Kontrakter!$D$8,L800=Kontrakter!$C$9,Kontrakter!$D$9,L800=Kontrakter!$C$10,Kontrakter!$D$10,L800=Kontrakter!$C$11,Kontrakter!$D$11)</f>
        <v>95823000</v>
      </c>
      <c r="N800" s="47" t="str" cm="1">
        <f t="array" ref="N800">_xlfn.IFS(L800=Kontrakter!$C$3,Kontrakter!$E$3,L800=Kontrakter!$C$2,Kontrakter!$E$2,L800=Kontrakter!$C$4,Kontrakter!$E$4,L800=Kontrakter!$C$5,Kontrakter!$E$5,L800=Kontrakter!$C$6,Kontrakter!$E$6,L800=Kontrakter!$C$7,Kontrakter!$E$7,L800=Kontrakter!$C$8,Kontrakter!$E$8,L800=Kontrakter!$C$9,Kontrakter!$E$9,L800=Kontrakter!$C$10,Kontrakter!$E$10,L800=Kontrakter!$C$11,Kontrakter!$E$11)</f>
        <v>tilsyn@elvia.no</v>
      </c>
    </row>
    <row r="801" spans="1:14" s="42" customFormat="1" x14ac:dyDescent="0.3">
      <c r="A801" s="43">
        <v>1518</v>
      </c>
      <c r="B801" s="42" t="s">
        <v>849</v>
      </c>
      <c r="C801" s="42" t="s">
        <v>865</v>
      </c>
      <c r="D801" s="42" t="s">
        <v>16</v>
      </c>
      <c r="F801" s="42">
        <v>3002</v>
      </c>
      <c r="G801" s="42" t="s">
        <v>1372</v>
      </c>
      <c r="H801" s="45" t="s">
        <v>1372</v>
      </c>
      <c r="I801" s="46">
        <v>8</v>
      </c>
      <c r="J801" s="46" t="s">
        <v>849</v>
      </c>
      <c r="K801" s="46"/>
      <c r="L801" s="45" t="str" cm="1">
        <f t="array" ref="L801">_xlfn.IFS(H801=Kontrakter!$B$3,Kontrakter!$C$3,H801=Kontrakter!$B$2,Kontrakter!$C$2,H801=Kontrakter!$B$4,Kontrakter!$C$4,H801=Kontrakter!$B$5,Kontrakter!$C$5,H801=Kontrakter!$B$6,Kontrakter!$C$6,H801=Kontrakter!$B$7,Kontrakter!$C$7,H801=Kontrakter!$B$8,Kontrakter!$C$8,H801=Kontrakter!$B$9,Kontrakter!$C$9,H801=Kontrakter!$B$10,Kontrakter!$C$10,H801=Kontrakter!$B$11,Kontrakter!$C$11)</f>
        <v>Rejlers Elsikkerhet AS</v>
      </c>
      <c r="M801" s="45" cm="1">
        <f t="array" ref="M801">_xlfn.IFS(L801=Kontrakter!$C$3,Kontrakter!$D$3,L801=Kontrakter!$C$2,Kontrakter!$D$2,L801=Kontrakter!$C$4,Kontrakter!$D$4,L801=Kontrakter!$C$5,Kontrakter!$D$5,L801=Kontrakter!$C$6,Kontrakter!$D$6,L801=Kontrakter!$C$7,Kontrakter!$D$7,L801=Kontrakter!$C$8,Kontrakter!$D$8,L801=Kontrakter!$C$9,Kontrakter!$D$9,L801=Kontrakter!$C$10,Kontrakter!$D$10,L801=Kontrakter!$C$11,Kontrakter!$D$11)</f>
        <v>95823000</v>
      </c>
      <c r="N801" s="47" t="str" cm="1">
        <f t="array" ref="N801">_xlfn.IFS(L801=Kontrakter!$C$3,Kontrakter!$E$3,L801=Kontrakter!$C$2,Kontrakter!$E$2,L801=Kontrakter!$C$4,Kontrakter!$E$4,L801=Kontrakter!$C$5,Kontrakter!$E$5,L801=Kontrakter!$C$6,Kontrakter!$E$6,L801=Kontrakter!$C$7,Kontrakter!$E$7,L801=Kontrakter!$C$8,Kontrakter!$E$8,L801=Kontrakter!$C$9,Kontrakter!$E$9,L801=Kontrakter!$C$10,Kontrakter!$E$10,L801=Kontrakter!$C$11,Kontrakter!$E$11)</f>
        <v>tilsyn@elvia.no</v>
      </c>
    </row>
    <row r="802" spans="1:14" s="42" customFormat="1" x14ac:dyDescent="0.3">
      <c r="A802" s="43">
        <v>1519</v>
      </c>
      <c r="B802" s="42" t="s">
        <v>849</v>
      </c>
      <c r="C802" s="42" t="s">
        <v>866</v>
      </c>
      <c r="D802" s="42" t="s">
        <v>16</v>
      </c>
      <c r="F802" s="42">
        <v>3002</v>
      </c>
      <c r="G802" s="42" t="s">
        <v>1372</v>
      </c>
      <c r="H802" s="45" t="s">
        <v>1372</v>
      </c>
      <c r="I802" s="46">
        <v>8</v>
      </c>
      <c r="J802" s="46" t="s">
        <v>849</v>
      </c>
      <c r="K802" s="46"/>
      <c r="L802" s="45" t="str" cm="1">
        <f t="array" ref="L802">_xlfn.IFS(H802=Kontrakter!$B$3,Kontrakter!$C$3,H802=Kontrakter!$B$2,Kontrakter!$C$2,H802=Kontrakter!$B$4,Kontrakter!$C$4,H802=Kontrakter!$B$5,Kontrakter!$C$5,H802=Kontrakter!$B$6,Kontrakter!$C$6,H802=Kontrakter!$B$7,Kontrakter!$C$7,H802=Kontrakter!$B$8,Kontrakter!$C$8,H802=Kontrakter!$B$9,Kontrakter!$C$9,H802=Kontrakter!$B$10,Kontrakter!$C$10,H802=Kontrakter!$B$11,Kontrakter!$C$11)</f>
        <v>Rejlers Elsikkerhet AS</v>
      </c>
      <c r="M802" s="45" cm="1">
        <f t="array" ref="M802">_xlfn.IFS(L802=Kontrakter!$C$3,Kontrakter!$D$3,L802=Kontrakter!$C$2,Kontrakter!$D$2,L802=Kontrakter!$C$4,Kontrakter!$D$4,L802=Kontrakter!$C$5,Kontrakter!$D$5,L802=Kontrakter!$C$6,Kontrakter!$D$6,L802=Kontrakter!$C$7,Kontrakter!$D$7,L802=Kontrakter!$C$8,Kontrakter!$D$8,L802=Kontrakter!$C$9,Kontrakter!$D$9,L802=Kontrakter!$C$10,Kontrakter!$D$10,L802=Kontrakter!$C$11,Kontrakter!$D$11)</f>
        <v>95823000</v>
      </c>
      <c r="N802" s="47" t="str" cm="1">
        <f t="array" ref="N802">_xlfn.IFS(L802=Kontrakter!$C$3,Kontrakter!$E$3,L802=Kontrakter!$C$2,Kontrakter!$E$2,L802=Kontrakter!$C$4,Kontrakter!$E$4,L802=Kontrakter!$C$5,Kontrakter!$E$5,L802=Kontrakter!$C$6,Kontrakter!$E$6,L802=Kontrakter!$C$7,Kontrakter!$E$7,L802=Kontrakter!$C$8,Kontrakter!$E$8,L802=Kontrakter!$C$9,Kontrakter!$E$9,L802=Kontrakter!$C$10,Kontrakter!$E$10,L802=Kontrakter!$C$11,Kontrakter!$E$11)</f>
        <v>tilsyn@elvia.no</v>
      </c>
    </row>
    <row r="803" spans="1:14" s="42" customFormat="1" x14ac:dyDescent="0.3">
      <c r="A803" s="43">
        <v>1520</v>
      </c>
      <c r="B803" s="42" t="s">
        <v>849</v>
      </c>
      <c r="C803" s="42" t="s">
        <v>867</v>
      </c>
      <c r="D803" s="42" t="s">
        <v>12</v>
      </c>
      <c r="F803" s="42">
        <v>3002</v>
      </c>
      <c r="G803" s="42" t="s">
        <v>1372</v>
      </c>
      <c r="H803" s="45" t="s">
        <v>1372</v>
      </c>
      <c r="I803" s="46">
        <v>8</v>
      </c>
      <c r="J803" s="46" t="s">
        <v>849</v>
      </c>
      <c r="K803" s="46"/>
      <c r="L803" s="45" t="str" cm="1">
        <f t="array" ref="L803">_xlfn.IFS(H803=Kontrakter!$B$3,Kontrakter!$C$3,H803=Kontrakter!$B$2,Kontrakter!$C$2,H803=Kontrakter!$B$4,Kontrakter!$C$4,H803=Kontrakter!$B$5,Kontrakter!$C$5,H803=Kontrakter!$B$6,Kontrakter!$C$6,H803=Kontrakter!$B$7,Kontrakter!$C$7,H803=Kontrakter!$B$8,Kontrakter!$C$8,H803=Kontrakter!$B$9,Kontrakter!$C$9,H803=Kontrakter!$B$10,Kontrakter!$C$10,H803=Kontrakter!$B$11,Kontrakter!$C$11)</f>
        <v>Rejlers Elsikkerhet AS</v>
      </c>
      <c r="M803" s="45" cm="1">
        <f t="array" ref="M803">_xlfn.IFS(L803=Kontrakter!$C$3,Kontrakter!$D$3,L803=Kontrakter!$C$2,Kontrakter!$D$2,L803=Kontrakter!$C$4,Kontrakter!$D$4,L803=Kontrakter!$C$5,Kontrakter!$D$5,L803=Kontrakter!$C$6,Kontrakter!$D$6,L803=Kontrakter!$C$7,Kontrakter!$D$7,L803=Kontrakter!$C$8,Kontrakter!$D$8,L803=Kontrakter!$C$9,Kontrakter!$D$9,L803=Kontrakter!$C$10,Kontrakter!$D$10,L803=Kontrakter!$C$11,Kontrakter!$D$11)</f>
        <v>95823000</v>
      </c>
      <c r="N803" s="47" t="str" cm="1">
        <f t="array" ref="N803">_xlfn.IFS(L803=Kontrakter!$C$3,Kontrakter!$E$3,L803=Kontrakter!$C$2,Kontrakter!$E$2,L803=Kontrakter!$C$4,Kontrakter!$E$4,L803=Kontrakter!$C$5,Kontrakter!$E$5,L803=Kontrakter!$C$6,Kontrakter!$E$6,L803=Kontrakter!$C$7,Kontrakter!$E$7,L803=Kontrakter!$C$8,Kontrakter!$E$8,L803=Kontrakter!$C$9,Kontrakter!$E$9,L803=Kontrakter!$C$10,Kontrakter!$E$10,L803=Kontrakter!$C$11,Kontrakter!$E$11)</f>
        <v>tilsyn@elvia.no</v>
      </c>
    </row>
    <row r="804" spans="1:14" s="42" customFormat="1" x14ac:dyDescent="0.3">
      <c r="A804" s="43">
        <v>1521</v>
      </c>
      <c r="B804" s="42" t="s">
        <v>849</v>
      </c>
      <c r="C804" s="42" t="s">
        <v>868</v>
      </c>
      <c r="D804" s="42" t="s">
        <v>12</v>
      </c>
      <c r="F804" s="42">
        <v>3002</v>
      </c>
      <c r="G804" s="42" t="s">
        <v>1372</v>
      </c>
      <c r="H804" s="45" t="s">
        <v>1372</v>
      </c>
      <c r="I804" s="46">
        <v>8</v>
      </c>
      <c r="J804" s="46" t="s">
        <v>849</v>
      </c>
      <c r="K804" s="46"/>
      <c r="L804" s="45" t="str" cm="1">
        <f t="array" ref="L804">_xlfn.IFS(H804=Kontrakter!$B$3,Kontrakter!$C$3,H804=Kontrakter!$B$2,Kontrakter!$C$2,H804=Kontrakter!$B$4,Kontrakter!$C$4,H804=Kontrakter!$B$5,Kontrakter!$C$5,H804=Kontrakter!$B$6,Kontrakter!$C$6,H804=Kontrakter!$B$7,Kontrakter!$C$7,H804=Kontrakter!$B$8,Kontrakter!$C$8,H804=Kontrakter!$B$9,Kontrakter!$C$9,H804=Kontrakter!$B$10,Kontrakter!$C$10,H804=Kontrakter!$B$11,Kontrakter!$C$11)</f>
        <v>Rejlers Elsikkerhet AS</v>
      </c>
      <c r="M804" s="45" cm="1">
        <f t="array" ref="M804">_xlfn.IFS(L804=Kontrakter!$C$3,Kontrakter!$D$3,L804=Kontrakter!$C$2,Kontrakter!$D$2,L804=Kontrakter!$C$4,Kontrakter!$D$4,L804=Kontrakter!$C$5,Kontrakter!$D$5,L804=Kontrakter!$C$6,Kontrakter!$D$6,L804=Kontrakter!$C$7,Kontrakter!$D$7,L804=Kontrakter!$C$8,Kontrakter!$D$8,L804=Kontrakter!$C$9,Kontrakter!$D$9,L804=Kontrakter!$C$10,Kontrakter!$D$10,L804=Kontrakter!$C$11,Kontrakter!$D$11)</f>
        <v>95823000</v>
      </c>
      <c r="N804" s="47" t="str" cm="1">
        <f t="array" ref="N804">_xlfn.IFS(L804=Kontrakter!$C$3,Kontrakter!$E$3,L804=Kontrakter!$C$2,Kontrakter!$E$2,L804=Kontrakter!$C$4,Kontrakter!$E$4,L804=Kontrakter!$C$5,Kontrakter!$E$5,L804=Kontrakter!$C$6,Kontrakter!$E$6,L804=Kontrakter!$C$7,Kontrakter!$E$7,L804=Kontrakter!$C$8,Kontrakter!$E$8,L804=Kontrakter!$C$9,Kontrakter!$E$9,L804=Kontrakter!$C$10,Kontrakter!$E$10,L804=Kontrakter!$C$11,Kontrakter!$E$11)</f>
        <v>tilsyn@elvia.no</v>
      </c>
    </row>
    <row r="805" spans="1:14" s="42" customFormat="1" x14ac:dyDescent="0.3">
      <c r="A805" s="43">
        <v>1522</v>
      </c>
      <c r="B805" s="42" t="s">
        <v>849</v>
      </c>
      <c r="C805" s="42" t="s">
        <v>869</v>
      </c>
      <c r="D805" s="42" t="s">
        <v>12</v>
      </c>
      <c r="F805" s="42">
        <v>3002</v>
      </c>
      <c r="G805" s="42" t="s">
        <v>1372</v>
      </c>
      <c r="H805" s="45" t="s">
        <v>1372</v>
      </c>
      <c r="I805" s="46">
        <v>8</v>
      </c>
      <c r="J805" s="46" t="s">
        <v>849</v>
      </c>
      <c r="K805" s="46"/>
      <c r="L805" s="45" t="str" cm="1">
        <f t="array" ref="L805">_xlfn.IFS(H805=Kontrakter!$B$3,Kontrakter!$C$3,H805=Kontrakter!$B$2,Kontrakter!$C$2,H805=Kontrakter!$B$4,Kontrakter!$C$4,H805=Kontrakter!$B$5,Kontrakter!$C$5,H805=Kontrakter!$B$6,Kontrakter!$C$6,H805=Kontrakter!$B$7,Kontrakter!$C$7,H805=Kontrakter!$B$8,Kontrakter!$C$8,H805=Kontrakter!$B$9,Kontrakter!$C$9,H805=Kontrakter!$B$10,Kontrakter!$C$10,H805=Kontrakter!$B$11,Kontrakter!$C$11)</f>
        <v>Rejlers Elsikkerhet AS</v>
      </c>
      <c r="M805" s="45" cm="1">
        <f t="array" ref="M805">_xlfn.IFS(L805=Kontrakter!$C$3,Kontrakter!$D$3,L805=Kontrakter!$C$2,Kontrakter!$D$2,L805=Kontrakter!$C$4,Kontrakter!$D$4,L805=Kontrakter!$C$5,Kontrakter!$D$5,L805=Kontrakter!$C$6,Kontrakter!$D$6,L805=Kontrakter!$C$7,Kontrakter!$D$7,L805=Kontrakter!$C$8,Kontrakter!$D$8,L805=Kontrakter!$C$9,Kontrakter!$D$9,L805=Kontrakter!$C$10,Kontrakter!$D$10,L805=Kontrakter!$C$11,Kontrakter!$D$11)</f>
        <v>95823000</v>
      </c>
      <c r="N805" s="47" t="str" cm="1">
        <f t="array" ref="N805">_xlfn.IFS(L805=Kontrakter!$C$3,Kontrakter!$E$3,L805=Kontrakter!$C$2,Kontrakter!$E$2,L805=Kontrakter!$C$4,Kontrakter!$E$4,L805=Kontrakter!$C$5,Kontrakter!$E$5,L805=Kontrakter!$C$6,Kontrakter!$E$6,L805=Kontrakter!$C$7,Kontrakter!$E$7,L805=Kontrakter!$C$8,Kontrakter!$E$8,L805=Kontrakter!$C$9,Kontrakter!$E$9,L805=Kontrakter!$C$10,Kontrakter!$E$10,L805=Kontrakter!$C$11,Kontrakter!$E$11)</f>
        <v>tilsyn@elvia.no</v>
      </c>
    </row>
    <row r="806" spans="1:14" s="42" customFormat="1" x14ac:dyDescent="0.3">
      <c r="A806" s="43">
        <v>1523</v>
      </c>
      <c r="B806" s="42" t="s">
        <v>849</v>
      </c>
      <c r="C806" s="42" t="s">
        <v>870</v>
      </c>
      <c r="D806" s="42" t="s">
        <v>16</v>
      </c>
      <c r="F806" s="42">
        <v>3002</v>
      </c>
      <c r="G806" s="42" t="s">
        <v>1372</v>
      </c>
      <c r="H806" s="45" t="s">
        <v>1372</v>
      </c>
      <c r="I806" s="46">
        <v>8</v>
      </c>
      <c r="J806" s="46" t="s">
        <v>849</v>
      </c>
      <c r="K806" s="46"/>
      <c r="L806" s="45" t="str" cm="1">
        <f t="array" ref="L806">_xlfn.IFS(H806=Kontrakter!$B$3,Kontrakter!$C$3,H806=Kontrakter!$B$2,Kontrakter!$C$2,H806=Kontrakter!$B$4,Kontrakter!$C$4,H806=Kontrakter!$B$5,Kontrakter!$C$5,H806=Kontrakter!$B$6,Kontrakter!$C$6,H806=Kontrakter!$B$7,Kontrakter!$C$7,H806=Kontrakter!$B$8,Kontrakter!$C$8,H806=Kontrakter!$B$9,Kontrakter!$C$9,H806=Kontrakter!$B$10,Kontrakter!$C$10,H806=Kontrakter!$B$11,Kontrakter!$C$11)</f>
        <v>Rejlers Elsikkerhet AS</v>
      </c>
      <c r="M806" s="45" cm="1">
        <f t="array" ref="M806">_xlfn.IFS(L806=Kontrakter!$C$3,Kontrakter!$D$3,L806=Kontrakter!$C$2,Kontrakter!$D$2,L806=Kontrakter!$C$4,Kontrakter!$D$4,L806=Kontrakter!$C$5,Kontrakter!$D$5,L806=Kontrakter!$C$6,Kontrakter!$D$6,L806=Kontrakter!$C$7,Kontrakter!$D$7,L806=Kontrakter!$C$8,Kontrakter!$D$8,L806=Kontrakter!$C$9,Kontrakter!$D$9,L806=Kontrakter!$C$10,Kontrakter!$D$10,L806=Kontrakter!$C$11,Kontrakter!$D$11)</f>
        <v>95823000</v>
      </c>
      <c r="N806" s="47" t="str" cm="1">
        <f t="array" ref="N806">_xlfn.IFS(L806=Kontrakter!$C$3,Kontrakter!$E$3,L806=Kontrakter!$C$2,Kontrakter!$E$2,L806=Kontrakter!$C$4,Kontrakter!$E$4,L806=Kontrakter!$C$5,Kontrakter!$E$5,L806=Kontrakter!$C$6,Kontrakter!$E$6,L806=Kontrakter!$C$7,Kontrakter!$E$7,L806=Kontrakter!$C$8,Kontrakter!$E$8,L806=Kontrakter!$C$9,Kontrakter!$E$9,L806=Kontrakter!$C$10,Kontrakter!$E$10,L806=Kontrakter!$C$11,Kontrakter!$E$11)</f>
        <v>tilsyn@elvia.no</v>
      </c>
    </row>
    <row r="807" spans="1:14" s="42" customFormat="1" x14ac:dyDescent="0.3">
      <c r="A807" s="43">
        <v>1524</v>
      </c>
      <c r="B807" s="42" t="s">
        <v>849</v>
      </c>
      <c r="C807" s="42" t="s">
        <v>871</v>
      </c>
      <c r="D807" s="42" t="s">
        <v>16</v>
      </c>
      <c r="F807" s="42">
        <v>3002</v>
      </c>
      <c r="G807" s="42" t="s">
        <v>1372</v>
      </c>
      <c r="H807" s="45" t="s">
        <v>1372</v>
      </c>
      <c r="I807" s="46">
        <v>8</v>
      </c>
      <c r="J807" s="46" t="s">
        <v>849</v>
      </c>
      <c r="K807" s="46"/>
      <c r="L807" s="45" t="str" cm="1">
        <f t="array" ref="L807">_xlfn.IFS(H807=Kontrakter!$B$3,Kontrakter!$C$3,H807=Kontrakter!$B$2,Kontrakter!$C$2,H807=Kontrakter!$B$4,Kontrakter!$C$4,H807=Kontrakter!$B$5,Kontrakter!$C$5,H807=Kontrakter!$B$6,Kontrakter!$C$6,H807=Kontrakter!$B$7,Kontrakter!$C$7,H807=Kontrakter!$B$8,Kontrakter!$C$8,H807=Kontrakter!$B$9,Kontrakter!$C$9,H807=Kontrakter!$B$10,Kontrakter!$C$10,H807=Kontrakter!$B$11,Kontrakter!$C$11)</f>
        <v>Rejlers Elsikkerhet AS</v>
      </c>
      <c r="M807" s="45" cm="1">
        <f t="array" ref="M807">_xlfn.IFS(L807=Kontrakter!$C$3,Kontrakter!$D$3,L807=Kontrakter!$C$2,Kontrakter!$D$2,L807=Kontrakter!$C$4,Kontrakter!$D$4,L807=Kontrakter!$C$5,Kontrakter!$D$5,L807=Kontrakter!$C$6,Kontrakter!$D$6,L807=Kontrakter!$C$7,Kontrakter!$D$7,L807=Kontrakter!$C$8,Kontrakter!$D$8,L807=Kontrakter!$C$9,Kontrakter!$D$9,L807=Kontrakter!$C$10,Kontrakter!$D$10,L807=Kontrakter!$C$11,Kontrakter!$D$11)</f>
        <v>95823000</v>
      </c>
      <c r="N807" s="47" t="str" cm="1">
        <f t="array" ref="N807">_xlfn.IFS(L807=Kontrakter!$C$3,Kontrakter!$E$3,L807=Kontrakter!$C$2,Kontrakter!$E$2,L807=Kontrakter!$C$4,Kontrakter!$E$4,L807=Kontrakter!$C$5,Kontrakter!$E$5,L807=Kontrakter!$C$6,Kontrakter!$E$6,L807=Kontrakter!$C$7,Kontrakter!$E$7,L807=Kontrakter!$C$8,Kontrakter!$E$8,L807=Kontrakter!$C$9,Kontrakter!$E$9,L807=Kontrakter!$C$10,Kontrakter!$E$10,L807=Kontrakter!$C$11,Kontrakter!$E$11)</f>
        <v>tilsyn@elvia.no</v>
      </c>
    </row>
    <row r="808" spans="1:14" s="42" customFormat="1" x14ac:dyDescent="0.3">
      <c r="A808" s="43">
        <v>1525</v>
      </c>
      <c r="B808" s="42" t="s">
        <v>849</v>
      </c>
      <c r="C808" s="42" t="s">
        <v>872</v>
      </c>
      <c r="D808" s="42" t="s">
        <v>16</v>
      </c>
      <c r="F808" s="42">
        <v>3002</v>
      </c>
      <c r="G808" s="42" t="s">
        <v>1372</v>
      </c>
      <c r="H808" s="45" t="s">
        <v>1372</v>
      </c>
      <c r="I808" s="46">
        <v>8</v>
      </c>
      <c r="J808" s="46" t="s">
        <v>849</v>
      </c>
      <c r="K808" s="46"/>
      <c r="L808" s="45" t="str" cm="1">
        <f t="array" ref="L808">_xlfn.IFS(H808=Kontrakter!$B$3,Kontrakter!$C$3,H808=Kontrakter!$B$2,Kontrakter!$C$2,H808=Kontrakter!$B$4,Kontrakter!$C$4,H808=Kontrakter!$B$5,Kontrakter!$C$5,H808=Kontrakter!$B$6,Kontrakter!$C$6,H808=Kontrakter!$B$7,Kontrakter!$C$7,H808=Kontrakter!$B$8,Kontrakter!$C$8,H808=Kontrakter!$B$9,Kontrakter!$C$9,H808=Kontrakter!$B$10,Kontrakter!$C$10,H808=Kontrakter!$B$11,Kontrakter!$C$11)</f>
        <v>Rejlers Elsikkerhet AS</v>
      </c>
      <c r="M808" s="45" cm="1">
        <f t="array" ref="M808">_xlfn.IFS(L808=Kontrakter!$C$3,Kontrakter!$D$3,L808=Kontrakter!$C$2,Kontrakter!$D$2,L808=Kontrakter!$C$4,Kontrakter!$D$4,L808=Kontrakter!$C$5,Kontrakter!$D$5,L808=Kontrakter!$C$6,Kontrakter!$D$6,L808=Kontrakter!$C$7,Kontrakter!$D$7,L808=Kontrakter!$C$8,Kontrakter!$D$8,L808=Kontrakter!$C$9,Kontrakter!$D$9,L808=Kontrakter!$C$10,Kontrakter!$D$10,L808=Kontrakter!$C$11,Kontrakter!$D$11)</f>
        <v>95823000</v>
      </c>
      <c r="N808" s="47" t="str" cm="1">
        <f t="array" ref="N808">_xlfn.IFS(L808=Kontrakter!$C$3,Kontrakter!$E$3,L808=Kontrakter!$C$2,Kontrakter!$E$2,L808=Kontrakter!$C$4,Kontrakter!$E$4,L808=Kontrakter!$C$5,Kontrakter!$E$5,L808=Kontrakter!$C$6,Kontrakter!$E$6,L808=Kontrakter!$C$7,Kontrakter!$E$7,L808=Kontrakter!$C$8,Kontrakter!$E$8,L808=Kontrakter!$C$9,Kontrakter!$E$9,L808=Kontrakter!$C$10,Kontrakter!$E$10,L808=Kontrakter!$C$11,Kontrakter!$E$11)</f>
        <v>tilsyn@elvia.no</v>
      </c>
    </row>
    <row r="809" spans="1:14" s="42" customFormat="1" x14ac:dyDescent="0.3">
      <c r="A809" s="43">
        <v>1526</v>
      </c>
      <c r="B809" s="42" t="s">
        <v>849</v>
      </c>
      <c r="C809" s="42" t="s">
        <v>873</v>
      </c>
      <c r="D809" s="42" t="s">
        <v>16</v>
      </c>
      <c r="F809" s="42">
        <v>3002</v>
      </c>
      <c r="G809" s="42" t="s">
        <v>1372</v>
      </c>
      <c r="H809" s="45" t="s">
        <v>1372</v>
      </c>
      <c r="I809" s="46">
        <v>8</v>
      </c>
      <c r="J809" s="46" t="s">
        <v>849</v>
      </c>
      <c r="K809" s="46"/>
      <c r="L809" s="45" t="str" cm="1">
        <f t="array" ref="L809">_xlfn.IFS(H809=Kontrakter!$B$3,Kontrakter!$C$3,H809=Kontrakter!$B$2,Kontrakter!$C$2,H809=Kontrakter!$B$4,Kontrakter!$C$4,H809=Kontrakter!$B$5,Kontrakter!$C$5,H809=Kontrakter!$B$6,Kontrakter!$C$6,H809=Kontrakter!$B$7,Kontrakter!$C$7,H809=Kontrakter!$B$8,Kontrakter!$C$8,H809=Kontrakter!$B$9,Kontrakter!$C$9,H809=Kontrakter!$B$10,Kontrakter!$C$10,H809=Kontrakter!$B$11,Kontrakter!$C$11)</f>
        <v>Rejlers Elsikkerhet AS</v>
      </c>
      <c r="M809" s="45" cm="1">
        <f t="array" ref="M809">_xlfn.IFS(L809=Kontrakter!$C$3,Kontrakter!$D$3,L809=Kontrakter!$C$2,Kontrakter!$D$2,L809=Kontrakter!$C$4,Kontrakter!$D$4,L809=Kontrakter!$C$5,Kontrakter!$D$5,L809=Kontrakter!$C$6,Kontrakter!$D$6,L809=Kontrakter!$C$7,Kontrakter!$D$7,L809=Kontrakter!$C$8,Kontrakter!$D$8,L809=Kontrakter!$C$9,Kontrakter!$D$9,L809=Kontrakter!$C$10,Kontrakter!$D$10,L809=Kontrakter!$C$11,Kontrakter!$D$11)</f>
        <v>95823000</v>
      </c>
      <c r="N809" s="47" t="str" cm="1">
        <f t="array" ref="N809">_xlfn.IFS(L809=Kontrakter!$C$3,Kontrakter!$E$3,L809=Kontrakter!$C$2,Kontrakter!$E$2,L809=Kontrakter!$C$4,Kontrakter!$E$4,L809=Kontrakter!$C$5,Kontrakter!$E$5,L809=Kontrakter!$C$6,Kontrakter!$E$6,L809=Kontrakter!$C$7,Kontrakter!$E$7,L809=Kontrakter!$C$8,Kontrakter!$E$8,L809=Kontrakter!$C$9,Kontrakter!$E$9,L809=Kontrakter!$C$10,Kontrakter!$E$10,L809=Kontrakter!$C$11,Kontrakter!$E$11)</f>
        <v>tilsyn@elvia.no</v>
      </c>
    </row>
    <row r="810" spans="1:14" s="42" customFormat="1" x14ac:dyDescent="0.3">
      <c r="A810" s="43">
        <v>1528</v>
      </c>
      <c r="B810" s="42" t="s">
        <v>849</v>
      </c>
      <c r="C810" s="42" t="s">
        <v>874</v>
      </c>
      <c r="D810" s="42" t="s">
        <v>16</v>
      </c>
      <c r="F810" s="42">
        <v>3002</v>
      </c>
      <c r="G810" s="42" t="s">
        <v>1372</v>
      </c>
      <c r="H810" s="45" t="s">
        <v>1372</v>
      </c>
      <c r="I810" s="46">
        <v>8</v>
      </c>
      <c r="J810" s="46" t="s">
        <v>849</v>
      </c>
      <c r="K810" s="46"/>
      <c r="L810" s="45" t="str" cm="1">
        <f t="array" ref="L810">_xlfn.IFS(H810=Kontrakter!$B$3,Kontrakter!$C$3,H810=Kontrakter!$B$2,Kontrakter!$C$2,H810=Kontrakter!$B$4,Kontrakter!$C$4,H810=Kontrakter!$B$5,Kontrakter!$C$5,H810=Kontrakter!$B$6,Kontrakter!$C$6,H810=Kontrakter!$B$7,Kontrakter!$C$7,H810=Kontrakter!$B$8,Kontrakter!$C$8,H810=Kontrakter!$B$9,Kontrakter!$C$9,H810=Kontrakter!$B$10,Kontrakter!$C$10,H810=Kontrakter!$B$11,Kontrakter!$C$11)</f>
        <v>Rejlers Elsikkerhet AS</v>
      </c>
      <c r="M810" s="45" cm="1">
        <f t="array" ref="M810">_xlfn.IFS(L810=Kontrakter!$C$3,Kontrakter!$D$3,L810=Kontrakter!$C$2,Kontrakter!$D$2,L810=Kontrakter!$C$4,Kontrakter!$D$4,L810=Kontrakter!$C$5,Kontrakter!$D$5,L810=Kontrakter!$C$6,Kontrakter!$D$6,L810=Kontrakter!$C$7,Kontrakter!$D$7,L810=Kontrakter!$C$8,Kontrakter!$D$8,L810=Kontrakter!$C$9,Kontrakter!$D$9,L810=Kontrakter!$C$10,Kontrakter!$D$10,L810=Kontrakter!$C$11,Kontrakter!$D$11)</f>
        <v>95823000</v>
      </c>
      <c r="N810" s="47" t="str" cm="1">
        <f t="array" ref="N810">_xlfn.IFS(L810=Kontrakter!$C$3,Kontrakter!$E$3,L810=Kontrakter!$C$2,Kontrakter!$E$2,L810=Kontrakter!$C$4,Kontrakter!$E$4,L810=Kontrakter!$C$5,Kontrakter!$E$5,L810=Kontrakter!$C$6,Kontrakter!$E$6,L810=Kontrakter!$C$7,Kontrakter!$E$7,L810=Kontrakter!$C$8,Kontrakter!$E$8,L810=Kontrakter!$C$9,Kontrakter!$E$9,L810=Kontrakter!$C$10,Kontrakter!$E$10,L810=Kontrakter!$C$11,Kontrakter!$E$11)</f>
        <v>tilsyn@elvia.no</v>
      </c>
    </row>
    <row r="811" spans="1:14" s="42" customFormat="1" x14ac:dyDescent="0.3">
      <c r="A811" s="43">
        <v>1529</v>
      </c>
      <c r="B811" s="42" t="s">
        <v>849</v>
      </c>
      <c r="C811" s="42" t="s">
        <v>875</v>
      </c>
      <c r="D811" s="42" t="s">
        <v>16</v>
      </c>
      <c r="F811" s="42">
        <v>3002</v>
      </c>
      <c r="G811" s="42" t="s">
        <v>1372</v>
      </c>
      <c r="H811" s="45" t="s">
        <v>1372</v>
      </c>
      <c r="I811" s="46">
        <v>8</v>
      </c>
      <c r="J811" s="46" t="s">
        <v>849</v>
      </c>
      <c r="K811" s="46"/>
      <c r="L811" s="45" t="str" cm="1">
        <f t="array" ref="L811">_xlfn.IFS(H811=Kontrakter!$B$3,Kontrakter!$C$3,H811=Kontrakter!$B$2,Kontrakter!$C$2,H811=Kontrakter!$B$4,Kontrakter!$C$4,H811=Kontrakter!$B$5,Kontrakter!$C$5,H811=Kontrakter!$B$6,Kontrakter!$C$6,H811=Kontrakter!$B$7,Kontrakter!$C$7,H811=Kontrakter!$B$8,Kontrakter!$C$8,H811=Kontrakter!$B$9,Kontrakter!$C$9,H811=Kontrakter!$B$10,Kontrakter!$C$10,H811=Kontrakter!$B$11,Kontrakter!$C$11)</f>
        <v>Rejlers Elsikkerhet AS</v>
      </c>
      <c r="M811" s="45" cm="1">
        <f t="array" ref="M811">_xlfn.IFS(L811=Kontrakter!$C$3,Kontrakter!$D$3,L811=Kontrakter!$C$2,Kontrakter!$D$2,L811=Kontrakter!$C$4,Kontrakter!$D$4,L811=Kontrakter!$C$5,Kontrakter!$D$5,L811=Kontrakter!$C$6,Kontrakter!$D$6,L811=Kontrakter!$C$7,Kontrakter!$D$7,L811=Kontrakter!$C$8,Kontrakter!$D$8,L811=Kontrakter!$C$9,Kontrakter!$D$9,L811=Kontrakter!$C$10,Kontrakter!$D$10,L811=Kontrakter!$C$11,Kontrakter!$D$11)</f>
        <v>95823000</v>
      </c>
      <c r="N811" s="47" t="str" cm="1">
        <f t="array" ref="N811">_xlfn.IFS(L811=Kontrakter!$C$3,Kontrakter!$E$3,L811=Kontrakter!$C$2,Kontrakter!$E$2,L811=Kontrakter!$C$4,Kontrakter!$E$4,L811=Kontrakter!$C$5,Kontrakter!$E$5,L811=Kontrakter!$C$6,Kontrakter!$E$6,L811=Kontrakter!$C$7,Kontrakter!$E$7,L811=Kontrakter!$C$8,Kontrakter!$E$8,L811=Kontrakter!$C$9,Kontrakter!$E$9,L811=Kontrakter!$C$10,Kontrakter!$E$10,L811=Kontrakter!$C$11,Kontrakter!$E$11)</f>
        <v>tilsyn@elvia.no</v>
      </c>
    </row>
    <row r="812" spans="1:14" s="42" customFormat="1" x14ac:dyDescent="0.3">
      <c r="A812" s="43">
        <v>1530</v>
      </c>
      <c r="B812" s="42" t="s">
        <v>849</v>
      </c>
      <c r="C812" s="42" t="s">
        <v>876</v>
      </c>
      <c r="D812" s="42" t="s">
        <v>16</v>
      </c>
      <c r="F812" s="42">
        <v>3002</v>
      </c>
      <c r="G812" s="42" t="s">
        <v>1372</v>
      </c>
      <c r="H812" s="45" t="s">
        <v>1372</v>
      </c>
      <c r="I812" s="46">
        <v>8</v>
      </c>
      <c r="J812" s="46" t="s">
        <v>849</v>
      </c>
      <c r="K812" s="46"/>
      <c r="L812" s="45" t="str" cm="1">
        <f t="array" ref="L812">_xlfn.IFS(H812=Kontrakter!$B$3,Kontrakter!$C$3,H812=Kontrakter!$B$2,Kontrakter!$C$2,H812=Kontrakter!$B$4,Kontrakter!$C$4,H812=Kontrakter!$B$5,Kontrakter!$C$5,H812=Kontrakter!$B$6,Kontrakter!$C$6,H812=Kontrakter!$B$7,Kontrakter!$C$7,H812=Kontrakter!$B$8,Kontrakter!$C$8,H812=Kontrakter!$B$9,Kontrakter!$C$9,H812=Kontrakter!$B$10,Kontrakter!$C$10,H812=Kontrakter!$B$11,Kontrakter!$C$11)</f>
        <v>Rejlers Elsikkerhet AS</v>
      </c>
      <c r="M812" s="45" cm="1">
        <f t="array" ref="M812">_xlfn.IFS(L812=Kontrakter!$C$3,Kontrakter!$D$3,L812=Kontrakter!$C$2,Kontrakter!$D$2,L812=Kontrakter!$C$4,Kontrakter!$D$4,L812=Kontrakter!$C$5,Kontrakter!$D$5,L812=Kontrakter!$C$6,Kontrakter!$D$6,L812=Kontrakter!$C$7,Kontrakter!$D$7,L812=Kontrakter!$C$8,Kontrakter!$D$8,L812=Kontrakter!$C$9,Kontrakter!$D$9,L812=Kontrakter!$C$10,Kontrakter!$D$10,L812=Kontrakter!$C$11,Kontrakter!$D$11)</f>
        <v>95823000</v>
      </c>
      <c r="N812" s="47" t="str" cm="1">
        <f t="array" ref="N812">_xlfn.IFS(L812=Kontrakter!$C$3,Kontrakter!$E$3,L812=Kontrakter!$C$2,Kontrakter!$E$2,L812=Kontrakter!$C$4,Kontrakter!$E$4,L812=Kontrakter!$C$5,Kontrakter!$E$5,L812=Kontrakter!$C$6,Kontrakter!$E$6,L812=Kontrakter!$C$7,Kontrakter!$E$7,L812=Kontrakter!$C$8,Kontrakter!$E$8,L812=Kontrakter!$C$9,Kontrakter!$E$9,L812=Kontrakter!$C$10,Kontrakter!$E$10,L812=Kontrakter!$C$11,Kontrakter!$E$11)</f>
        <v>tilsyn@elvia.no</v>
      </c>
    </row>
    <row r="813" spans="1:14" s="42" customFormat="1" x14ac:dyDescent="0.3">
      <c r="A813" s="43">
        <v>1531</v>
      </c>
      <c r="B813" s="42" t="s">
        <v>849</v>
      </c>
      <c r="C813" s="42" t="s">
        <v>877</v>
      </c>
      <c r="D813" s="42" t="s">
        <v>16</v>
      </c>
      <c r="F813" s="42">
        <v>3002</v>
      </c>
      <c r="G813" s="42" t="s">
        <v>1372</v>
      </c>
      <c r="H813" s="45" t="s">
        <v>1372</v>
      </c>
      <c r="I813" s="46">
        <v>8</v>
      </c>
      <c r="J813" s="46" t="s">
        <v>849</v>
      </c>
      <c r="K813" s="46"/>
      <c r="L813" s="45" t="str" cm="1">
        <f t="array" ref="L813">_xlfn.IFS(H813=Kontrakter!$B$3,Kontrakter!$C$3,H813=Kontrakter!$B$2,Kontrakter!$C$2,H813=Kontrakter!$B$4,Kontrakter!$C$4,H813=Kontrakter!$B$5,Kontrakter!$C$5,H813=Kontrakter!$B$6,Kontrakter!$C$6,H813=Kontrakter!$B$7,Kontrakter!$C$7,H813=Kontrakter!$B$8,Kontrakter!$C$8,H813=Kontrakter!$B$9,Kontrakter!$C$9,H813=Kontrakter!$B$10,Kontrakter!$C$10,H813=Kontrakter!$B$11,Kontrakter!$C$11)</f>
        <v>Rejlers Elsikkerhet AS</v>
      </c>
      <c r="M813" s="45" cm="1">
        <f t="array" ref="M813">_xlfn.IFS(L813=Kontrakter!$C$3,Kontrakter!$D$3,L813=Kontrakter!$C$2,Kontrakter!$D$2,L813=Kontrakter!$C$4,Kontrakter!$D$4,L813=Kontrakter!$C$5,Kontrakter!$D$5,L813=Kontrakter!$C$6,Kontrakter!$D$6,L813=Kontrakter!$C$7,Kontrakter!$D$7,L813=Kontrakter!$C$8,Kontrakter!$D$8,L813=Kontrakter!$C$9,Kontrakter!$D$9,L813=Kontrakter!$C$10,Kontrakter!$D$10,L813=Kontrakter!$C$11,Kontrakter!$D$11)</f>
        <v>95823000</v>
      </c>
      <c r="N813" s="47" t="str" cm="1">
        <f t="array" ref="N813">_xlfn.IFS(L813=Kontrakter!$C$3,Kontrakter!$E$3,L813=Kontrakter!$C$2,Kontrakter!$E$2,L813=Kontrakter!$C$4,Kontrakter!$E$4,L813=Kontrakter!$C$5,Kontrakter!$E$5,L813=Kontrakter!$C$6,Kontrakter!$E$6,L813=Kontrakter!$C$7,Kontrakter!$E$7,L813=Kontrakter!$C$8,Kontrakter!$E$8,L813=Kontrakter!$C$9,Kontrakter!$E$9,L813=Kontrakter!$C$10,Kontrakter!$E$10,L813=Kontrakter!$C$11,Kontrakter!$E$11)</f>
        <v>tilsyn@elvia.no</v>
      </c>
    </row>
    <row r="814" spans="1:14" s="42" customFormat="1" x14ac:dyDescent="0.3">
      <c r="A814" s="43">
        <v>1532</v>
      </c>
      <c r="B814" s="42" t="s">
        <v>849</v>
      </c>
      <c r="C814" s="42" t="s">
        <v>878</v>
      </c>
      <c r="D814" s="42" t="s">
        <v>16</v>
      </c>
      <c r="F814" s="42">
        <v>3002</v>
      </c>
      <c r="G814" s="42" t="s">
        <v>1372</v>
      </c>
      <c r="H814" s="45" t="s">
        <v>1372</v>
      </c>
      <c r="I814" s="46">
        <v>8</v>
      </c>
      <c r="J814" s="46" t="s">
        <v>849</v>
      </c>
      <c r="K814" s="46"/>
      <c r="L814" s="45" t="str" cm="1">
        <f t="array" ref="L814">_xlfn.IFS(H814=Kontrakter!$B$3,Kontrakter!$C$3,H814=Kontrakter!$B$2,Kontrakter!$C$2,H814=Kontrakter!$B$4,Kontrakter!$C$4,H814=Kontrakter!$B$5,Kontrakter!$C$5,H814=Kontrakter!$B$6,Kontrakter!$C$6,H814=Kontrakter!$B$7,Kontrakter!$C$7,H814=Kontrakter!$B$8,Kontrakter!$C$8,H814=Kontrakter!$B$9,Kontrakter!$C$9,H814=Kontrakter!$B$10,Kontrakter!$C$10,H814=Kontrakter!$B$11,Kontrakter!$C$11)</f>
        <v>Rejlers Elsikkerhet AS</v>
      </c>
      <c r="M814" s="45" cm="1">
        <f t="array" ref="M814">_xlfn.IFS(L814=Kontrakter!$C$3,Kontrakter!$D$3,L814=Kontrakter!$C$2,Kontrakter!$D$2,L814=Kontrakter!$C$4,Kontrakter!$D$4,L814=Kontrakter!$C$5,Kontrakter!$D$5,L814=Kontrakter!$C$6,Kontrakter!$D$6,L814=Kontrakter!$C$7,Kontrakter!$D$7,L814=Kontrakter!$C$8,Kontrakter!$D$8,L814=Kontrakter!$C$9,Kontrakter!$D$9,L814=Kontrakter!$C$10,Kontrakter!$D$10,L814=Kontrakter!$C$11,Kontrakter!$D$11)</f>
        <v>95823000</v>
      </c>
      <c r="N814" s="47" t="str" cm="1">
        <f t="array" ref="N814">_xlfn.IFS(L814=Kontrakter!$C$3,Kontrakter!$E$3,L814=Kontrakter!$C$2,Kontrakter!$E$2,L814=Kontrakter!$C$4,Kontrakter!$E$4,L814=Kontrakter!$C$5,Kontrakter!$E$5,L814=Kontrakter!$C$6,Kontrakter!$E$6,L814=Kontrakter!$C$7,Kontrakter!$E$7,L814=Kontrakter!$C$8,Kontrakter!$E$8,L814=Kontrakter!$C$9,Kontrakter!$E$9,L814=Kontrakter!$C$10,Kontrakter!$E$10,L814=Kontrakter!$C$11,Kontrakter!$E$11)</f>
        <v>tilsyn@elvia.no</v>
      </c>
    </row>
    <row r="815" spans="1:14" s="42" customFormat="1" x14ac:dyDescent="0.3">
      <c r="A815" s="43">
        <v>1533</v>
      </c>
      <c r="B815" s="42" t="s">
        <v>849</v>
      </c>
      <c r="C815" s="42" t="s">
        <v>879</v>
      </c>
      <c r="D815" s="42" t="s">
        <v>16</v>
      </c>
      <c r="F815" s="42">
        <v>3002</v>
      </c>
      <c r="G815" s="42" t="s">
        <v>1372</v>
      </c>
      <c r="H815" s="45" t="s">
        <v>1372</v>
      </c>
      <c r="I815" s="46">
        <v>8</v>
      </c>
      <c r="J815" s="46" t="s">
        <v>849</v>
      </c>
      <c r="K815" s="46"/>
      <c r="L815" s="45" t="str" cm="1">
        <f t="array" ref="L815">_xlfn.IFS(H815=Kontrakter!$B$3,Kontrakter!$C$3,H815=Kontrakter!$B$2,Kontrakter!$C$2,H815=Kontrakter!$B$4,Kontrakter!$C$4,H815=Kontrakter!$B$5,Kontrakter!$C$5,H815=Kontrakter!$B$6,Kontrakter!$C$6,H815=Kontrakter!$B$7,Kontrakter!$C$7,H815=Kontrakter!$B$8,Kontrakter!$C$8,H815=Kontrakter!$B$9,Kontrakter!$C$9,H815=Kontrakter!$B$10,Kontrakter!$C$10,H815=Kontrakter!$B$11,Kontrakter!$C$11)</f>
        <v>Rejlers Elsikkerhet AS</v>
      </c>
      <c r="M815" s="45" cm="1">
        <f t="array" ref="M815">_xlfn.IFS(L815=Kontrakter!$C$3,Kontrakter!$D$3,L815=Kontrakter!$C$2,Kontrakter!$D$2,L815=Kontrakter!$C$4,Kontrakter!$D$4,L815=Kontrakter!$C$5,Kontrakter!$D$5,L815=Kontrakter!$C$6,Kontrakter!$D$6,L815=Kontrakter!$C$7,Kontrakter!$D$7,L815=Kontrakter!$C$8,Kontrakter!$D$8,L815=Kontrakter!$C$9,Kontrakter!$D$9,L815=Kontrakter!$C$10,Kontrakter!$D$10,L815=Kontrakter!$C$11,Kontrakter!$D$11)</f>
        <v>95823000</v>
      </c>
      <c r="N815" s="47" t="str" cm="1">
        <f t="array" ref="N815">_xlfn.IFS(L815=Kontrakter!$C$3,Kontrakter!$E$3,L815=Kontrakter!$C$2,Kontrakter!$E$2,L815=Kontrakter!$C$4,Kontrakter!$E$4,L815=Kontrakter!$C$5,Kontrakter!$E$5,L815=Kontrakter!$C$6,Kontrakter!$E$6,L815=Kontrakter!$C$7,Kontrakter!$E$7,L815=Kontrakter!$C$8,Kontrakter!$E$8,L815=Kontrakter!$C$9,Kontrakter!$E$9,L815=Kontrakter!$C$10,Kontrakter!$E$10,L815=Kontrakter!$C$11,Kontrakter!$E$11)</f>
        <v>tilsyn@elvia.no</v>
      </c>
    </row>
    <row r="816" spans="1:14" s="42" customFormat="1" x14ac:dyDescent="0.3">
      <c r="A816" s="43">
        <v>1534</v>
      </c>
      <c r="B816" s="42" t="s">
        <v>849</v>
      </c>
      <c r="C816" s="42" t="s">
        <v>880</v>
      </c>
      <c r="D816" s="42" t="s">
        <v>16</v>
      </c>
      <c r="F816" s="42">
        <v>3002</v>
      </c>
      <c r="G816" s="42" t="s">
        <v>1372</v>
      </c>
      <c r="H816" s="45" t="s">
        <v>1372</v>
      </c>
      <c r="I816" s="46">
        <v>8</v>
      </c>
      <c r="J816" s="46" t="s">
        <v>849</v>
      </c>
      <c r="K816" s="46"/>
      <c r="L816" s="45" t="str" cm="1">
        <f t="array" ref="L816">_xlfn.IFS(H816=Kontrakter!$B$3,Kontrakter!$C$3,H816=Kontrakter!$B$2,Kontrakter!$C$2,H816=Kontrakter!$B$4,Kontrakter!$C$4,H816=Kontrakter!$B$5,Kontrakter!$C$5,H816=Kontrakter!$B$6,Kontrakter!$C$6,H816=Kontrakter!$B$7,Kontrakter!$C$7,H816=Kontrakter!$B$8,Kontrakter!$C$8,H816=Kontrakter!$B$9,Kontrakter!$C$9,H816=Kontrakter!$B$10,Kontrakter!$C$10,H816=Kontrakter!$B$11,Kontrakter!$C$11)</f>
        <v>Rejlers Elsikkerhet AS</v>
      </c>
      <c r="M816" s="45" cm="1">
        <f t="array" ref="M816">_xlfn.IFS(L816=Kontrakter!$C$3,Kontrakter!$D$3,L816=Kontrakter!$C$2,Kontrakter!$D$2,L816=Kontrakter!$C$4,Kontrakter!$D$4,L816=Kontrakter!$C$5,Kontrakter!$D$5,L816=Kontrakter!$C$6,Kontrakter!$D$6,L816=Kontrakter!$C$7,Kontrakter!$D$7,L816=Kontrakter!$C$8,Kontrakter!$D$8,L816=Kontrakter!$C$9,Kontrakter!$D$9,L816=Kontrakter!$C$10,Kontrakter!$D$10,L816=Kontrakter!$C$11,Kontrakter!$D$11)</f>
        <v>95823000</v>
      </c>
      <c r="N816" s="47" t="str" cm="1">
        <f t="array" ref="N816">_xlfn.IFS(L816=Kontrakter!$C$3,Kontrakter!$E$3,L816=Kontrakter!$C$2,Kontrakter!$E$2,L816=Kontrakter!$C$4,Kontrakter!$E$4,L816=Kontrakter!$C$5,Kontrakter!$E$5,L816=Kontrakter!$C$6,Kontrakter!$E$6,L816=Kontrakter!$C$7,Kontrakter!$E$7,L816=Kontrakter!$C$8,Kontrakter!$E$8,L816=Kontrakter!$C$9,Kontrakter!$E$9,L816=Kontrakter!$C$10,Kontrakter!$E$10,L816=Kontrakter!$C$11,Kontrakter!$E$11)</f>
        <v>tilsyn@elvia.no</v>
      </c>
    </row>
    <row r="817" spans="1:14" s="42" customFormat="1" x14ac:dyDescent="0.3">
      <c r="A817" s="43">
        <v>1535</v>
      </c>
      <c r="B817" s="42" t="s">
        <v>849</v>
      </c>
      <c r="C817" s="42" t="s">
        <v>881</v>
      </c>
      <c r="D817" s="42" t="s">
        <v>16</v>
      </c>
      <c r="F817" s="42">
        <v>3002</v>
      </c>
      <c r="G817" s="42" t="s">
        <v>1372</v>
      </c>
      <c r="H817" s="45" t="s">
        <v>1372</v>
      </c>
      <c r="I817" s="46">
        <v>8</v>
      </c>
      <c r="J817" s="46" t="s">
        <v>849</v>
      </c>
      <c r="K817" s="46"/>
      <c r="L817" s="45" t="str" cm="1">
        <f t="array" ref="L817">_xlfn.IFS(H817=Kontrakter!$B$3,Kontrakter!$C$3,H817=Kontrakter!$B$2,Kontrakter!$C$2,H817=Kontrakter!$B$4,Kontrakter!$C$4,H817=Kontrakter!$B$5,Kontrakter!$C$5,H817=Kontrakter!$B$6,Kontrakter!$C$6,H817=Kontrakter!$B$7,Kontrakter!$C$7,H817=Kontrakter!$B$8,Kontrakter!$C$8,H817=Kontrakter!$B$9,Kontrakter!$C$9,H817=Kontrakter!$B$10,Kontrakter!$C$10,H817=Kontrakter!$B$11,Kontrakter!$C$11)</f>
        <v>Rejlers Elsikkerhet AS</v>
      </c>
      <c r="M817" s="45" cm="1">
        <f t="array" ref="M817">_xlfn.IFS(L817=Kontrakter!$C$3,Kontrakter!$D$3,L817=Kontrakter!$C$2,Kontrakter!$D$2,L817=Kontrakter!$C$4,Kontrakter!$D$4,L817=Kontrakter!$C$5,Kontrakter!$D$5,L817=Kontrakter!$C$6,Kontrakter!$D$6,L817=Kontrakter!$C$7,Kontrakter!$D$7,L817=Kontrakter!$C$8,Kontrakter!$D$8,L817=Kontrakter!$C$9,Kontrakter!$D$9,L817=Kontrakter!$C$10,Kontrakter!$D$10,L817=Kontrakter!$C$11,Kontrakter!$D$11)</f>
        <v>95823000</v>
      </c>
      <c r="N817" s="47" t="str" cm="1">
        <f t="array" ref="N817">_xlfn.IFS(L817=Kontrakter!$C$3,Kontrakter!$E$3,L817=Kontrakter!$C$2,Kontrakter!$E$2,L817=Kontrakter!$C$4,Kontrakter!$E$4,L817=Kontrakter!$C$5,Kontrakter!$E$5,L817=Kontrakter!$C$6,Kontrakter!$E$6,L817=Kontrakter!$C$7,Kontrakter!$E$7,L817=Kontrakter!$C$8,Kontrakter!$E$8,L817=Kontrakter!$C$9,Kontrakter!$E$9,L817=Kontrakter!$C$10,Kontrakter!$E$10,L817=Kontrakter!$C$11,Kontrakter!$E$11)</f>
        <v>tilsyn@elvia.no</v>
      </c>
    </row>
    <row r="818" spans="1:14" s="42" customFormat="1" x14ac:dyDescent="0.3">
      <c r="A818" s="43">
        <v>1536</v>
      </c>
      <c r="B818" s="42" t="s">
        <v>849</v>
      </c>
      <c r="C818" s="42" t="s">
        <v>882</v>
      </c>
      <c r="D818" s="42" t="s">
        <v>16</v>
      </c>
      <c r="F818" s="42">
        <v>3002</v>
      </c>
      <c r="G818" s="42" t="s">
        <v>1372</v>
      </c>
      <c r="H818" s="45" t="s">
        <v>1372</v>
      </c>
      <c r="I818" s="46">
        <v>8</v>
      </c>
      <c r="J818" s="46" t="s">
        <v>849</v>
      </c>
      <c r="K818" s="46"/>
      <c r="L818" s="45" t="str" cm="1">
        <f t="array" ref="L818">_xlfn.IFS(H818=Kontrakter!$B$3,Kontrakter!$C$3,H818=Kontrakter!$B$2,Kontrakter!$C$2,H818=Kontrakter!$B$4,Kontrakter!$C$4,H818=Kontrakter!$B$5,Kontrakter!$C$5,H818=Kontrakter!$B$6,Kontrakter!$C$6,H818=Kontrakter!$B$7,Kontrakter!$C$7,H818=Kontrakter!$B$8,Kontrakter!$C$8,H818=Kontrakter!$B$9,Kontrakter!$C$9,H818=Kontrakter!$B$10,Kontrakter!$C$10,H818=Kontrakter!$B$11,Kontrakter!$C$11)</f>
        <v>Rejlers Elsikkerhet AS</v>
      </c>
      <c r="M818" s="45" cm="1">
        <f t="array" ref="M818">_xlfn.IFS(L818=Kontrakter!$C$3,Kontrakter!$D$3,L818=Kontrakter!$C$2,Kontrakter!$D$2,L818=Kontrakter!$C$4,Kontrakter!$D$4,L818=Kontrakter!$C$5,Kontrakter!$D$5,L818=Kontrakter!$C$6,Kontrakter!$D$6,L818=Kontrakter!$C$7,Kontrakter!$D$7,L818=Kontrakter!$C$8,Kontrakter!$D$8,L818=Kontrakter!$C$9,Kontrakter!$D$9,L818=Kontrakter!$C$10,Kontrakter!$D$10,L818=Kontrakter!$C$11,Kontrakter!$D$11)</f>
        <v>95823000</v>
      </c>
      <c r="N818" s="47" t="str" cm="1">
        <f t="array" ref="N818">_xlfn.IFS(L818=Kontrakter!$C$3,Kontrakter!$E$3,L818=Kontrakter!$C$2,Kontrakter!$E$2,L818=Kontrakter!$C$4,Kontrakter!$E$4,L818=Kontrakter!$C$5,Kontrakter!$E$5,L818=Kontrakter!$C$6,Kontrakter!$E$6,L818=Kontrakter!$C$7,Kontrakter!$E$7,L818=Kontrakter!$C$8,Kontrakter!$E$8,L818=Kontrakter!$C$9,Kontrakter!$E$9,L818=Kontrakter!$C$10,Kontrakter!$E$10,L818=Kontrakter!$C$11,Kontrakter!$E$11)</f>
        <v>tilsyn@elvia.no</v>
      </c>
    </row>
    <row r="819" spans="1:14" s="42" customFormat="1" x14ac:dyDescent="0.3">
      <c r="A819" s="43">
        <v>1537</v>
      </c>
      <c r="B819" s="42" t="s">
        <v>849</v>
      </c>
      <c r="C819" s="42" t="s">
        <v>883</v>
      </c>
      <c r="D819" s="42" t="s">
        <v>16</v>
      </c>
      <c r="F819" s="42">
        <v>3002</v>
      </c>
      <c r="G819" s="42" t="s">
        <v>1372</v>
      </c>
      <c r="H819" s="45" t="s">
        <v>1372</v>
      </c>
      <c r="I819" s="46">
        <v>8</v>
      </c>
      <c r="J819" s="46" t="s">
        <v>849</v>
      </c>
      <c r="K819" s="46"/>
      <c r="L819" s="45" t="str" cm="1">
        <f t="array" ref="L819">_xlfn.IFS(H819=Kontrakter!$B$3,Kontrakter!$C$3,H819=Kontrakter!$B$2,Kontrakter!$C$2,H819=Kontrakter!$B$4,Kontrakter!$C$4,H819=Kontrakter!$B$5,Kontrakter!$C$5,H819=Kontrakter!$B$6,Kontrakter!$C$6,H819=Kontrakter!$B$7,Kontrakter!$C$7,H819=Kontrakter!$B$8,Kontrakter!$C$8,H819=Kontrakter!$B$9,Kontrakter!$C$9,H819=Kontrakter!$B$10,Kontrakter!$C$10,H819=Kontrakter!$B$11,Kontrakter!$C$11)</f>
        <v>Rejlers Elsikkerhet AS</v>
      </c>
      <c r="M819" s="45" cm="1">
        <f t="array" ref="M819">_xlfn.IFS(L819=Kontrakter!$C$3,Kontrakter!$D$3,L819=Kontrakter!$C$2,Kontrakter!$D$2,L819=Kontrakter!$C$4,Kontrakter!$D$4,L819=Kontrakter!$C$5,Kontrakter!$D$5,L819=Kontrakter!$C$6,Kontrakter!$D$6,L819=Kontrakter!$C$7,Kontrakter!$D$7,L819=Kontrakter!$C$8,Kontrakter!$D$8,L819=Kontrakter!$C$9,Kontrakter!$D$9,L819=Kontrakter!$C$10,Kontrakter!$D$10,L819=Kontrakter!$C$11,Kontrakter!$D$11)</f>
        <v>95823000</v>
      </c>
      <c r="N819" s="47" t="str" cm="1">
        <f t="array" ref="N819">_xlfn.IFS(L819=Kontrakter!$C$3,Kontrakter!$E$3,L819=Kontrakter!$C$2,Kontrakter!$E$2,L819=Kontrakter!$C$4,Kontrakter!$E$4,L819=Kontrakter!$C$5,Kontrakter!$E$5,L819=Kontrakter!$C$6,Kontrakter!$E$6,L819=Kontrakter!$C$7,Kontrakter!$E$7,L819=Kontrakter!$C$8,Kontrakter!$E$8,L819=Kontrakter!$C$9,Kontrakter!$E$9,L819=Kontrakter!$C$10,Kontrakter!$E$10,L819=Kontrakter!$C$11,Kontrakter!$E$11)</f>
        <v>tilsyn@elvia.no</v>
      </c>
    </row>
    <row r="820" spans="1:14" s="42" customFormat="1" x14ac:dyDescent="0.3">
      <c r="A820" s="43">
        <v>1538</v>
      </c>
      <c r="B820" s="42" t="s">
        <v>849</v>
      </c>
      <c r="C820" s="42" t="s">
        <v>884</v>
      </c>
      <c r="D820" s="42" t="s">
        <v>16</v>
      </c>
      <c r="F820" s="42">
        <v>3002</v>
      </c>
      <c r="G820" s="42" t="s">
        <v>1372</v>
      </c>
      <c r="H820" s="45" t="s">
        <v>1372</v>
      </c>
      <c r="I820" s="46">
        <v>8</v>
      </c>
      <c r="J820" s="46" t="s">
        <v>849</v>
      </c>
      <c r="K820" s="46"/>
      <c r="L820" s="45" t="str" cm="1">
        <f t="array" ref="L820">_xlfn.IFS(H820=Kontrakter!$B$3,Kontrakter!$C$3,H820=Kontrakter!$B$2,Kontrakter!$C$2,H820=Kontrakter!$B$4,Kontrakter!$C$4,H820=Kontrakter!$B$5,Kontrakter!$C$5,H820=Kontrakter!$B$6,Kontrakter!$C$6,H820=Kontrakter!$B$7,Kontrakter!$C$7,H820=Kontrakter!$B$8,Kontrakter!$C$8,H820=Kontrakter!$B$9,Kontrakter!$C$9,H820=Kontrakter!$B$10,Kontrakter!$C$10,H820=Kontrakter!$B$11,Kontrakter!$C$11)</f>
        <v>Rejlers Elsikkerhet AS</v>
      </c>
      <c r="M820" s="45" cm="1">
        <f t="array" ref="M820">_xlfn.IFS(L820=Kontrakter!$C$3,Kontrakter!$D$3,L820=Kontrakter!$C$2,Kontrakter!$D$2,L820=Kontrakter!$C$4,Kontrakter!$D$4,L820=Kontrakter!$C$5,Kontrakter!$D$5,L820=Kontrakter!$C$6,Kontrakter!$D$6,L820=Kontrakter!$C$7,Kontrakter!$D$7,L820=Kontrakter!$C$8,Kontrakter!$D$8,L820=Kontrakter!$C$9,Kontrakter!$D$9,L820=Kontrakter!$C$10,Kontrakter!$D$10,L820=Kontrakter!$C$11,Kontrakter!$D$11)</f>
        <v>95823000</v>
      </c>
      <c r="N820" s="47" t="str" cm="1">
        <f t="array" ref="N820">_xlfn.IFS(L820=Kontrakter!$C$3,Kontrakter!$E$3,L820=Kontrakter!$C$2,Kontrakter!$E$2,L820=Kontrakter!$C$4,Kontrakter!$E$4,L820=Kontrakter!$C$5,Kontrakter!$E$5,L820=Kontrakter!$C$6,Kontrakter!$E$6,L820=Kontrakter!$C$7,Kontrakter!$E$7,L820=Kontrakter!$C$8,Kontrakter!$E$8,L820=Kontrakter!$C$9,Kontrakter!$E$9,L820=Kontrakter!$C$10,Kontrakter!$E$10,L820=Kontrakter!$C$11,Kontrakter!$E$11)</f>
        <v>tilsyn@elvia.no</v>
      </c>
    </row>
    <row r="821" spans="1:14" s="42" customFormat="1" x14ac:dyDescent="0.3">
      <c r="A821" s="43">
        <v>1539</v>
      </c>
      <c r="B821" s="42" t="s">
        <v>849</v>
      </c>
      <c r="C821" s="42" t="s">
        <v>885</v>
      </c>
      <c r="D821" s="42" t="s">
        <v>16</v>
      </c>
      <c r="F821" s="42">
        <v>3002</v>
      </c>
      <c r="G821" s="42" t="s">
        <v>1372</v>
      </c>
      <c r="H821" s="45" t="s">
        <v>1372</v>
      </c>
      <c r="I821" s="46">
        <v>8</v>
      </c>
      <c r="J821" s="46" t="s">
        <v>849</v>
      </c>
      <c r="K821" s="46"/>
      <c r="L821" s="45" t="str" cm="1">
        <f t="array" ref="L821">_xlfn.IFS(H821=Kontrakter!$B$3,Kontrakter!$C$3,H821=Kontrakter!$B$2,Kontrakter!$C$2,H821=Kontrakter!$B$4,Kontrakter!$C$4,H821=Kontrakter!$B$5,Kontrakter!$C$5,H821=Kontrakter!$B$6,Kontrakter!$C$6,H821=Kontrakter!$B$7,Kontrakter!$C$7,H821=Kontrakter!$B$8,Kontrakter!$C$8,H821=Kontrakter!$B$9,Kontrakter!$C$9,H821=Kontrakter!$B$10,Kontrakter!$C$10,H821=Kontrakter!$B$11,Kontrakter!$C$11)</f>
        <v>Rejlers Elsikkerhet AS</v>
      </c>
      <c r="M821" s="45" cm="1">
        <f t="array" ref="M821">_xlfn.IFS(L821=Kontrakter!$C$3,Kontrakter!$D$3,L821=Kontrakter!$C$2,Kontrakter!$D$2,L821=Kontrakter!$C$4,Kontrakter!$D$4,L821=Kontrakter!$C$5,Kontrakter!$D$5,L821=Kontrakter!$C$6,Kontrakter!$D$6,L821=Kontrakter!$C$7,Kontrakter!$D$7,L821=Kontrakter!$C$8,Kontrakter!$D$8,L821=Kontrakter!$C$9,Kontrakter!$D$9,L821=Kontrakter!$C$10,Kontrakter!$D$10,L821=Kontrakter!$C$11,Kontrakter!$D$11)</f>
        <v>95823000</v>
      </c>
      <c r="N821" s="47" t="str" cm="1">
        <f t="array" ref="N821">_xlfn.IFS(L821=Kontrakter!$C$3,Kontrakter!$E$3,L821=Kontrakter!$C$2,Kontrakter!$E$2,L821=Kontrakter!$C$4,Kontrakter!$E$4,L821=Kontrakter!$C$5,Kontrakter!$E$5,L821=Kontrakter!$C$6,Kontrakter!$E$6,L821=Kontrakter!$C$7,Kontrakter!$E$7,L821=Kontrakter!$C$8,Kontrakter!$E$8,L821=Kontrakter!$C$9,Kontrakter!$E$9,L821=Kontrakter!$C$10,Kontrakter!$E$10,L821=Kontrakter!$C$11,Kontrakter!$E$11)</f>
        <v>tilsyn@elvia.no</v>
      </c>
    </row>
    <row r="822" spans="1:14" s="42" customFormat="1" x14ac:dyDescent="0.3">
      <c r="A822" s="43">
        <v>1540</v>
      </c>
      <c r="B822" s="42" t="s">
        <v>886</v>
      </c>
      <c r="C822" s="42" t="s">
        <v>887</v>
      </c>
      <c r="D822" s="42" t="s">
        <v>16</v>
      </c>
      <c r="F822" s="42">
        <v>3019</v>
      </c>
      <c r="G822" s="42" t="s">
        <v>1602</v>
      </c>
      <c r="H822" s="45" t="s">
        <v>1368</v>
      </c>
      <c r="I822" s="46">
        <v>4</v>
      </c>
      <c r="J822" s="46" t="s">
        <v>886</v>
      </c>
      <c r="K822" s="46"/>
      <c r="L822" s="45" t="str" cm="1">
        <f t="array" ref="L822">_xlfn.IFS(H822=Kontrakter!$B$3,Kontrakter!$C$3,H822=Kontrakter!$B$2,Kontrakter!$C$2,H822=Kontrakter!$B$4,Kontrakter!$C$4,H822=Kontrakter!$B$5,Kontrakter!$C$5,H822=Kontrakter!$B$6,Kontrakter!$C$6,H822=Kontrakter!$B$7,Kontrakter!$C$7,H822=Kontrakter!$B$8,Kontrakter!$C$8,H822=Kontrakter!$B$9,Kontrakter!$C$9,H822=Kontrakter!$B$10,Kontrakter!$C$10,H822=Kontrakter!$B$11,Kontrakter!$C$11)</f>
        <v>Omexom Elsikkerhet AS</v>
      </c>
      <c r="M822" s="45" cm="1">
        <f t="array" ref="M822">_xlfn.IFS(L822=Kontrakter!$C$3,Kontrakter!$D$3,L822=Kontrakter!$C$2,Kontrakter!$D$2,L822=Kontrakter!$C$4,Kontrakter!$D$4,L822=Kontrakter!$C$5,Kontrakter!$D$5,L822=Kontrakter!$C$6,Kontrakter!$D$6,L822=Kontrakter!$C$7,Kontrakter!$D$7,L822=Kontrakter!$C$8,Kontrakter!$D$8,L822=Kontrakter!$C$9,Kontrakter!$D$9,L822=Kontrakter!$C$10,Kontrakter!$D$10,L822=Kontrakter!$C$11,Kontrakter!$D$11)</f>
        <v>23128800</v>
      </c>
      <c r="N822" s="47" t="str" cm="1">
        <f t="array" ref="N822">_xlfn.IFS(L822=Kontrakter!$C$3,Kontrakter!$E$3,L822=Kontrakter!$C$2,Kontrakter!$E$2,L822=Kontrakter!$C$4,Kontrakter!$E$4,L822=Kontrakter!$C$5,Kontrakter!$E$5,L822=Kontrakter!$C$6,Kontrakter!$E$6,L822=Kontrakter!$C$7,Kontrakter!$E$7,L822=Kontrakter!$C$8,Kontrakter!$E$8,L822=Kontrakter!$C$9,Kontrakter!$E$9,L822=Kontrakter!$C$10,Kontrakter!$E$10,L822=Kontrakter!$C$11,Kontrakter!$E$11)</f>
        <v>tilsyn@elvia.no</v>
      </c>
    </row>
    <row r="823" spans="1:14" s="42" customFormat="1" x14ac:dyDescent="0.3">
      <c r="A823" s="43">
        <v>1541</v>
      </c>
      <c r="B823" s="42" t="s">
        <v>886</v>
      </c>
      <c r="C823" s="42" t="s">
        <v>888</v>
      </c>
      <c r="D823" s="42" t="s">
        <v>12</v>
      </c>
      <c r="F823" s="42">
        <v>3019</v>
      </c>
      <c r="G823" s="42" t="s">
        <v>1602</v>
      </c>
      <c r="H823" s="45" t="s">
        <v>1368</v>
      </c>
      <c r="I823" s="46">
        <v>4</v>
      </c>
      <c r="J823" s="46" t="s">
        <v>886</v>
      </c>
      <c r="K823" s="46"/>
      <c r="L823" s="45" t="str" cm="1">
        <f t="array" ref="L823">_xlfn.IFS(H823=Kontrakter!$B$3,Kontrakter!$C$3,H823=Kontrakter!$B$2,Kontrakter!$C$2,H823=Kontrakter!$B$4,Kontrakter!$C$4,H823=Kontrakter!$B$5,Kontrakter!$C$5,H823=Kontrakter!$B$6,Kontrakter!$C$6,H823=Kontrakter!$B$7,Kontrakter!$C$7,H823=Kontrakter!$B$8,Kontrakter!$C$8,H823=Kontrakter!$B$9,Kontrakter!$C$9,H823=Kontrakter!$B$10,Kontrakter!$C$10,H823=Kontrakter!$B$11,Kontrakter!$C$11)</f>
        <v>Omexom Elsikkerhet AS</v>
      </c>
      <c r="M823" s="45" cm="1">
        <f t="array" ref="M823">_xlfn.IFS(L823=Kontrakter!$C$3,Kontrakter!$D$3,L823=Kontrakter!$C$2,Kontrakter!$D$2,L823=Kontrakter!$C$4,Kontrakter!$D$4,L823=Kontrakter!$C$5,Kontrakter!$D$5,L823=Kontrakter!$C$6,Kontrakter!$D$6,L823=Kontrakter!$C$7,Kontrakter!$D$7,L823=Kontrakter!$C$8,Kontrakter!$D$8,L823=Kontrakter!$C$9,Kontrakter!$D$9,L823=Kontrakter!$C$10,Kontrakter!$D$10,L823=Kontrakter!$C$11,Kontrakter!$D$11)</f>
        <v>23128800</v>
      </c>
      <c r="N823" s="47" t="str" cm="1">
        <f t="array" ref="N823">_xlfn.IFS(L823=Kontrakter!$C$3,Kontrakter!$E$3,L823=Kontrakter!$C$2,Kontrakter!$E$2,L823=Kontrakter!$C$4,Kontrakter!$E$4,L823=Kontrakter!$C$5,Kontrakter!$E$5,L823=Kontrakter!$C$6,Kontrakter!$E$6,L823=Kontrakter!$C$7,Kontrakter!$E$7,L823=Kontrakter!$C$8,Kontrakter!$E$8,L823=Kontrakter!$C$9,Kontrakter!$E$9,L823=Kontrakter!$C$10,Kontrakter!$E$10,L823=Kontrakter!$C$11,Kontrakter!$E$11)</f>
        <v>tilsyn@elvia.no</v>
      </c>
    </row>
    <row r="824" spans="1:14" s="42" customFormat="1" x14ac:dyDescent="0.3">
      <c r="A824" s="43">
        <v>1542</v>
      </c>
      <c r="B824" s="42" t="s">
        <v>886</v>
      </c>
      <c r="C824" s="42" t="s">
        <v>1348</v>
      </c>
      <c r="D824" s="42" t="s">
        <v>16</v>
      </c>
      <c r="F824" s="42">
        <v>3019</v>
      </c>
      <c r="G824" s="42" t="s">
        <v>1602</v>
      </c>
      <c r="H824" s="45" t="s">
        <v>1368</v>
      </c>
      <c r="I824" s="46">
        <v>4</v>
      </c>
      <c r="J824" s="46" t="s">
        <v>886</v>
      </c>
      <c r="K824" s="46"/>
      <c r="L824" s="45" t="str" cm="1">
        <f t="array" ref="L824">_xlfn.IFS(H824=Kontrakter!$B$3,Kontrakter!$C$3,H824=Kontrakter!$B$2,Kontrakter!$C$2,H824=Kontrakter!$B$4,Kontrakter!$C$4,H824=Kontrakter!$B$5,Kontrakter!$C$5,H824=Kontrakter!$B$6,Kontrakter!$C$6,H824=Kontrakter!$B$7,Kontrakter!$C$7,H824=Kontrakter!$B$8,Kontrakter!$C$8,H824=Kontrakter!$B$9,Kontrakter!$C$9,H824=Kontrakter!$B$10,Kontrakter!$C$10,H824=Kontrakter!$B$11,Kontrakter!$C$11)</f>
        <v>Omexom Elsikkerhet AS</v>
      </c>
      <c r="M824" s="45" cm="1">
        <f t="array" ref="M824">_xlfn.IFS(L824=Kontrakter!$C$3,Kontrakter!$D$3,L824=Kontrakter!$C$2,Kontrakter!$D$2,L824=Kontrakter!$C$4,Kontrakter!$D$4,L824=Kontrakter!$C$5,Kontrakter!$D$5,L824=Kontrakter!$C$6,Kontrakter!$D$6,L824=Kontrakter!$C$7,Kontrakter!$D$7,L824=Kontrakter!$C$8,Kontrakter!$D$8,L824=Kontrakter!$C$9,Kontrakter!$D$9,L824=Kontrakter!$C$10,Kontrakter!$D$10,L824=Kontrakter!$C$11,Kontrakter!$D$11)</f>
        <v>23128800</v>
      </c>
      <c r="N824" s="47" t="str" cm="1">
        <f t="array" ref="N824">_xlfn.IFS(L824=Kontrakter!$C$3,Kontrakter!$E$3,L824=Kontrakter!$C$2,Kontrakter!$E$2,L824=Kontrakter!$C$4,Kontrakter!$E$4,L824=Kontrakter!$C$5,Kontrakter!$E$5,L824=Kontrakter!$C$6,Kontrakter!$E$6,L824=Kontrakter!$C$7,Kontrakter!$E$7,L824=Kontrakter!$C$8,Kontrakter!$E$8,L824=Kontrakter!$C$9,Kontrakter!$E$9,L824=Kontrakter!$C$10,Kontrakter!$E$10,L824=Kontrakter!$C$11,Kontrakter!$E$11)</f>
        <v>tilsyn@elvia.no</v>
      </c>
    </row>
    <row r="825" spans="1:14" s="42" customFormat="1" x14ac:dyDescent="0.3">
      <c r="A825" s="43">
        <v>1543</v>
      </c>
      <c r="B825" s="42" t="s">
        <v>886</v>
      </c>
      <c r="C825" s="42" t="s">
        <v>1349</v>
      </c>
      <c r="D825" s="42" t="s">
        <v>16</v>
      </c>
      <c r="F825" s="42">
        <v>3019</v>
      </c>
      <c r="G825" s="42" t="s">
        <v>1602</v>
      </c>
      <c r="H825" s="45" t="s">
        <v>1368</v>
      </c>
      <c r="I825" s="46">
        <v>4</v>
      </c>
      <c r="J825" s="46" t="s">
        <v>886</v>
      </c>
      <c r="K825" s="46"/>
      <c r="L825" s="45" t="str" cm="1">
        <f t="array" ref="L825">_xlfn.IFS(H825=Kontrakter!$B$3,Kontrakter!$C$3,H825=Kontrakter!$B$2,Kontrakter!$C$2,H825=Kontrakter!$B$4,Kontrakter!$C$4,H825=Kontrakter!$B$5,Kontrakter!$C$5,H825=Kontrakter!$B$6,Kontrakter!$C$6,H825=Kontrakter!$B$7,Kontrakter!$C$7,H825=Kontrakter!$B$8,Kontrakter!$C$8,H825=Kontrakter!$B$9,Kontrakter!$C$9,H825=Kontrakter!$B$10,Kontrakter!$C$10,H825=Kontrakter!$B$11,Kontrakter!$C$11)</f>
        <v>Omexom Elsikkerhet AS</v>
      </c>
      <c r="M825" s="45" cm="1">
        <f t="array" ref="M825">_xlfn.IFS(L825=Kontrakter!$C$3,Kontrakter!$D$3,L825=Kontrakter!$C$2,Kontrakter!$D$2,L825=Kontrakter!$C$4,Kontrakter!$D$4,L825=Kontrakter!$C$5,Kontrakter!$D$5,L825=Kontrakter!$C$6,Kontrakter!$D$6,L825=Kontrakter!$C$7,Kontrakter!$D$7,L825=Kontrakter!$C$8,Kontrakter!$D$8,L825=Kontrakter!$C$9,Kontrakter!$D$9,L825=Kontrakter!$C$10,Kontrakter!$D$10,L825=Kontrakter!$C$11,Kontrakter!$D$11)</f>
        <v>23128800</v>
      </c>
      <c r="N825" s="47" t="str" cm="1">
        <f t="array" ref="N825">_xlfn.IFS(L825=Kontrakter!$C$3,Kontrakter!$E$3,L825=Kontrakter!$C$2,Kontrakter!$E$2,L825=Kontrakter!$C$4,Kontrakter!$E$4,L825=Kontrakter!$C$5,Kontrakter!$E$5,L825=Kontrakter!$C$6,Kontrakter!$E$6,L825=Kontrakter!$C$7,Kontrakter!$E$7,L825=Kontrakter!$C$8,Kontrakter!$E$8,L825=Kontrakter!$C$9,Kontrakter!$E$9,L825=Kontrakter!$C$10,Kontrakter!$E$10,L825=Kontrakter!$C$11,Kontrakter!$E$11)</f>
        <v>tilsyn@elvia.no</v>
      </c>
    </row>
    <row r="826" spans="1:14" s="42" customFormat="1" x14ac:dyDescent="0.3">
      <c r="A826" s="43">
        <v>1544</v>
      </c>
      <c r="B826" s="42" t="s">
        <v>886</v>
      </c>
      <c r="C826" s="42" t="s">
        <v>1350</v>
      </c>
      <c r="D826" s="42" t="s">
        <v>16</v>
      </c>
      <c r="F826" s="42">
        <v>3019</v>
      </c>
      <c r="G826" s="42" t="s">
        <v>1602</v>
      </c>
      <c r="H826" s="45" t="s">
        <v>1368</v>
      </c>
      <c r="I826" s="46">
        <v>4</v>
      </c>
      <c r="J826" s="46" t="s">
        <v>886</v>
      </c>
      <c r="K826" s="46"/>
      <c r="L826" s="45" t="str" cm="1">
        <f t="array" ref="L826">_xlfn.IFS(H826=Kontrakter!$B$3,Kontrakter!$C$3,H826=Kontrakter!$B$2,Kontrakter!$C$2,H826=Kontrakter!$B$4,Kontrakter!$C$4,H826=Kontrakter!$B$5,Kontrakter!$C$5,H826=Kontrakter!$B$6,Kontrakter!$C$6,H826=Kontrakter!$B$7,Kontrakter!$C$7,H826=Kontrakter!$B$8,Kontrakter!$C$8,H826=Kontrakter!$B$9,Kontrakter!$C$9,H826=Kontrakter!$B$10,Kontrakter!$C$10,H826=Kontrakter!$B$11,Kontrakter!$C$11)</f>
        <v>Omexom Elsikkerhet AS</v>
      </c>
      <c r="M826" s="45" cm="1">
        <f t="array" ref="M826">_xlfn.IFS(L826=Kontrakter!$C$3,Kontrakter!$D$3,L826=Kontrakter!$C$2,Kontrakter!$D$2,L826=Kontrakter!$C$4,Kontrakter!$D$4,L826=Kontrakter!$C$5,Kontrakter!$D$5,L826=Kontrakter!$C$6,Kontrakter!$D$6,L826=Kontrakter!$C$7,Kontrakter!$D$7,L826=Kontrakter!$C$8,Kontrakter!$D$8,L826=Kontrakter!$C$9,Kontrakter!$D$9,L826=Kontrakter!$C$10,Kontrakter!$D$10,L826=Kontrakter!$C$11,Kontrakter!$D$11)</f>
        <v>23128800</v>
      </c>
      <c r="N826" s="47" t="str" cm="1">
        <f t="array" ref="N826">_xlfn.IFS(L826=Kontrakter!$C$3,Kontrakter!$E$3,L826=Kontrakter!$C$2,Kontrakter!$E$2,L826=Kontrakter!$C$4,Kontrakter!$E$4,L826=Kontrakter!$C$5,Kontrakter!$E$5,L826=Kontrakter!$C$6,Kontrakter!$E$6,L826=Kontrakter!$C$7,Kontrakter!$E$7,L826=Kontrakter!$C$8,Kontrakter!$E$8,L826=Kontrakter!$C$9,Kontrakter!$E$9,L826=Kontrakter!$C$10,Kontrakter!$E$10,L826=Kontrakter!$C$11,Kontrakter!$E$11)</f>
        <v>tilsyn@elvia.no</v>
      </c>
    </row>
    <row r="827" spans="1:14" s="42" customFormat="1" x14ac:dyDescent="0.3">
      <c r="A827" s="43">
        <v>1545</v>
      </c>
      <c r="B827" s="42" t="s">
        <v>889</v>
      </c>
      <c r="C827" s="42" t="s">
        <v>890</v>
      </c>
      <c r="D827" s="42" t="s">
        <v>16</v>
      </c>
      <c r="F827" s="42">
        <v>3019</v>
      </c>
      <c r="G827" s="42" t="s">
        <v>1602</v>
      </c>
      <c r="H827" s="45" t="s">
        <v>1368</v>
      </c>
      <c r="I827" s="46">
        <v>4</v>
      </c>
      <c r="J827" s="46" t="s">
        <v>886</v>
      </c>
      <c r="K827" s="46"/>
      <c r="L827" s="45" t="str" cm="1">
        <f t="array" ref="L827">_xlfn.IFS(H827=Kontrakter!$B$3,Kontrakter!$C$3,H827=Kontrakter!$B$2,Kontrakter!$C$2,H827=Kontrakter!$B$4,Kontrakter!$C$4,H827=Kontrakter!$B$5,Kontrakter!$C$5,H827=Kontrakter!$B$6,Kontrakter!$C$6,H827=Kontrakter!$B$7,Kontrakter!$C$7,H827=Kontrakter!$B$8,Kontrakter!$C$8,H827=Kontrakter!$B$9,Kontrakter!$C$9,H827=Kontrakter!$B$10,Kontrakter!$C$10,H827=Kontrakter!$B$11,Kontrakter!$C$11)</f>
        <v>Omexom Elsikkerhet AS</v>
      </c>
      <c r="M827" s="45" cm="1">
        <f t="array" ref="M827">_xlfn.IFS(L827=Kontrakter!$C$3,Kontrakter!$D$3,L827=Kontrakter!$C$2,Kontrakter!$D$2,L827=Kontrakter!$C$4,Kontrakter!$D$4,L827=Kontrakter!$C$5,Kontrakter!$D$5,L827=Kontrakter!$C$6,Kontrakter!$D$6,L827=Kontrakter!$C$7,Kontrakter!$D$7,L827=Kontrakter!$C$8,Kontrakter!$D$8,L827=Kontrakter!$C$9,Kontrakter!$D$9,L827=Kontrakter!$C$10,Kontrakter!$D$10,L827=Kontrakter!$C$11,Kontrakter!$D$11)</f>
        <v>23128800</v>
      </c>
      <c r="N827" s="47" t="str" cm="1">
        <f t="array" ref="N827">_xlfn.IFS(L827=Kontrakter!$C$3,Kontrakter!$E$3,L827=Kontrakter!$C$2,Kontrakter!$E$2,L827=Kontrakter!$C$4,Kontrakter!$E$4,L827=Kontrakter!$C$5,Kontrakter!$E$5,L827=Kontrakter!$C$6,Kontrakter!$E$6,L827=Kontrakter!$C$7,Kontrakter!$E$7,L827=Kontrakter!$C$8,Kontrakter!$E$8,L827=Kontrakter!$C$9,Kontrakter!$E$9,L827=Kontrakter!$C$10,Kontrakter!$E$10,L827=Kontrakter!$C$11,Kontrakter!$E$11)</f>
        <v>tilsyn@elvia.no</v>
      </c>
    </row>
    <row r="828" spans="1:14" s="42" customFormat="1" x14ac:dyDescent="0.3">
      <c r="A828" s="43">
        <v>1550</v>
      </c>
      <c r="B828" s="42" t="s">
        <v>891</v>
      </c>
      <c r="C828" s="42" t="s">
        <v>892</v>
      </c>
      <c r="D828" s="42" t="s">
        <v>15</v>
      </c>
      <c r="F828" s="42">
        <v>3019</v>
      </c>
      <c r="G828" s="42" t="s">
        <v>1602</v>
      </c>
      <c r="H828" s="45" t="s">
        <v>1368</v>
      </c>
      <c r="I828" s="46">
        <v>4</v>
      </c>
      <c r="J828" s="46" t="s">
        <v>886</v>
      </c>
      <c r="K828" s="46"/>
      <c r="L828" s="45" t="str" cm="1">
        <f t="array" ref="L828">_xlfn.IFS(H828=Kontrakter!$B$3,Kontrakter!$C$3,H828=Kontrakter!$B$2,Kontrakter!$C$2,H828=Kontrakter!$B$4,Kontrakter!$C$4,H828=Kontrakter!$B$5,Kontrakter!$C$5,H828=Kontrakter!$B$6,Kontrakter!$C$6,H828=Kontrakter!$B$7,Kontrakter!$C$7,H828=Kontrakter!$B$8,Kontrakter!$C$8,H828=Kontrakter!$B$9,Kontrakter!$C$9,H828=Kontrakter!$B$10,Kontrakter!$C$10,H828=Kontrakter!$B$11,Kontrakter!$C$11)</f>
        <v>Omexom Elsikkerhet AS</v>
      </c>
      <c r="M828" s="45" cm="1">
        <f t="array" ref="M828">_xlfn.IFS(L828=Kontrakter!$C$3,Kontrakter!$D$3,L828=Kontrakter!$C$2,Kontrakter!$D$2,L828=Kontrakter!$C$4,Kontrakter!$D$4,L828=Kontrakter!$C$5,Kontrakter!$D$5,L828=Kontrakter!$C$6,Kontrakter!$D$6,L828=Kontrakter!$C$7,Kontrakter!$D$7,L828=Kontrakter!$C$8,Kontrakter!$D$8,L828=Kontrakter!$C$9,Kontrakter!$D$9,L828=Kontrakter!$C$10,Kontrakter!$D$10,L828=Kontrakter!$C$11,Kontrakter!$D$11)</f>
        <v>23128800</v>
      </c>
      <c r="N828" s="47" t="str" cm="1">
        <f t="array" ref="N828">_xlfn.IFS(L828=Kontrakter!$C$3,Kontrakter!$E$3,L828=Kontrakter!$C$2,Kontrakter!$E$2,L828=Kontrakter!$C$4,Kontrakter!$E$4,L828=Kontrakter!$C$5,Kontrakter!$E$5,L828=Kontrakter!$C$6,Kontrakter!$E$6,L828=Kontrakter!$C$7,Kontrakter!$E$7,L828=Kontrakter!$C$8,Kontrakter!$E$8,L828=Kontrakter!$C$9,Kontrakter!$E$9,L828=Kontrakter!$C$10,Kontrakter!$E$10,L828=Kontrakter!$C$11,Kontrakter!$E$11)</f>
        <v>tilsyn@elvia.no</v>
      </c>
    </row>
    <row r="829" spans="1:14" s="42" customFormat="1" x14ac:dyDescent="0.3">
      <c r="A829" s="43">
        <v>1553</v>
      </c>
      <c r="B829" s="42" t="s">
        <v>893</v>
      </c>
      <c r="C829" s="42" t="s">
        <v>894</v>
      </c>
      <c r="D829" s="42" t="s">
        <v>16</v>
      </c>
      <c r="F829" s="42">
        <v>3019</v>
      </c>
      <c r="G829" s="42" t="s">
        <v>1602</v>
      </c>
      <c r="H829" s="45" t="s">
        <v>1368</v>
      </c>
      <c r="I829" s="46">
        <v>4</v>
      </c>
      <c r="J829" s="46" t="s">
        <v>886</v>
      </c>
      <c r="K829" s="46"/>
      <c r="L829" s="45" t="str" cm="1">
        <f t="array" ref="L829">_xlfn.IFS(H829=Kontrakter!$B$3,Kontrakter!$C$3,H829=Kontrakter!$B$2,Kontrakter!$C$2,H829=Kontrakter!$B$4,Kontrakter!$C$4,H829=Kontrakter!$B$5,Kontrakter!$C$5,H829=Kontrakter!$B$6,Kontrakter!$C$6,H829=Kontrakter!$B$7,Kontrakter!$C$7,H829=Kontrakter!$B$8,Kontrakter!$C$8,H829=Kontrakter!$B$9,Kontrakter!$C$9,H829=Kontrakter!$B$10,Kontrakter!$C$10,H829=Kontrakter!$B$11,Kontrakter!$C$11)</f>
        <v>Omexom Elsikkerhet AS</v>
      </c>
      <c r="M829" s="45" cm="1">
        <f t="array" ref="M829">_xlfn.IFS(L829=Kontrakter!$C$3,Kontrakter!$D$3,L829=Kontrakter!$C$2,Kontrakter!$D$2,L829=Kontrakter!$C$4,Kontrakter!$D$4,L829=Kontrakter!$C$5,Kontrakter!$D$5,L829=Kontrakter!$C$6,Kontrakter!$D$6,L829=Kontrakter!$C$7,Kontrakter!$D$7,L829=Kontrakter!$C$8,Kontrakter!$D$8,L829=Kontrakter!$C$9,Kontrakter!$D$9,L829=Kontrakter!$C$10,Kontrakter!$D$10,L829=Kontrakter!$C$11,Kontrakter!$D$11)</f>
        <v>23128800</v>
      </c>
      <c r="N829" s="47" t="str" cm="1">
        <f t="array" ref="N829">_xlfn.IFS(L829=Kontrakter!$C$3,Kontrakter!$E$3,L829=Kontrakter!$C$2,Kontrakter!$E$2,L829=Kontrakter!$C$4,Kontrakter!$E$4,L829=Kontrakter!$C$5,Kontrakter!$E$5,L829=Kontrakter!$C$6,Kontrakter!$E$6,L829=Kontrakter!$C$7,Kontrakter!$E$7,L829=Kontrakter!$C$8,Kontrakter!$E$8,L829=Kontrakter!$C$9,Kontrakter!$E$9,L829=Kontrakter!$C$10,Kontrakter!$E$10,L829=Kontrakter!$C$11,Kontrakter!$E$11)</f>
        <v>tilsyn@elvia.no</v>
      </c>
    </row>
    <row r="830" spans="1:14" s="42" customFormat="1" x14ac:dyDescent="0.3">
      <c r="A830" s="43">
        <v>1554</v>
      </c>
      <c r="B830" s="42" t="s">
        <v>893</v>
      </c>
      <c r="C830" s="42" t="s">
        <v>895</v>
      </c>
      <c r="D830" s="42" t="s">
        <v>12</v>
      </c>
      <c r="F830" s="42">
        <v>3019</v>
      </c>
      <c r="G830" s="42" t="s">
        <v>1602</v>
      </c>
      <c r="H830" s="45" t="s">
        <v>1368</v>
      </c>
      <c r="I830" s="46">
        <v>4</v>
      </c>
      <c r="J830" s="46" t="s">
        <v>886</v>
      </c>
      <c r="K830" s="46"/>
      <c r="L830" s="45" t="str" cm="1">
        <f t="array" ref="L830">_xlfn.IFS(H830=Kontrakter!$B$3,Kontrakter!$C$3,H830=Kontrakter!$B$2,Kontrakter!$C$2,H830=Kontrakter!$B$4,Kontrakter!$C$4,H830=Kontrakter!$B$5,Kontrakter!$C$5,H830=Kontrakter!$B$6,Kontrakter!$C$6,H830=Kontrakter!$B$7,Kontrakter!$C$7,H830=Kontrakter!$B$8,Kontrakter!$C$8,H830=Kontrakter!$B$9,Kontrakter!$C$9,H830=Kontrakter!$B$10,Kontrakter!$C$10,H830=Kontrakter!$B$11,Kontrakter!$C$11)</f>
        <v>Omexom Elsikkerhet AS</v>
      </c>
      <c r="M830" s="45" cm="1">
        <f t="array" ref="M830">_xlfn.IFS(L830=Kontrakter!$C$3,Kontrakter!$D$3,L830=Kontrakter!$C$2,Kontrakter!$D$2,L830=Kontrakter!$C$4,Kontrakter!$D$4,L830=Kontrakter!$C$5,Kontrakter!$D$5,L830=Kontrakter!$C$6,Kontrakter!$D$6,L830=Kontrakter!$C$7,Kontrakter!$D$7,L830=Kontrakter!$C$8,Kontrakter!$D$8,L830=Kontrakter!$C$9,Kontrakter!$D$9,L830=Kontrakter!$C$10,Kontrakter!$D$10,L830=Kontrakter!$C$11,Kontrakter!$D$11)</f>
        <v>23128800</v>
      </c>
      <c r="N830" s="47" t="str" cm="1">
        <f t="array" ref="N830">_xlfn.IFS(L830=Kontrakter!$C$3,Kontrakter!$E$3,L830=Kontrakter!$C$2,Kontrakter!$E$2,L830=Kontrakter!$C$4,Kontrakter!$E$4,L830=Kontrakter!$C$5,Kontrakter!$E$5,L830=Kontrakter!$C$6,Kontrakter!$E$6,L830=Kontrakter!$C$7,Kontrakter!$E$7,L830=Kontrakter!$C$8,Kontrakter!$E$8,L830=Kontrakter!$C$9,Kontrakter!$E$9,L830=Kontrakter!$C$10,Kontrakter!$E$10,L830=Kontrakter!$C$11,Kontrakter!$E$11)</f>
        <v>tilsyn@elvia.no</v>
      </c>
    </row>
    <row r="831" spans="1:14" s="42" customFormat="1" x14ac:dyDescent="0.3">
      <c r="A831" s="43">
        <v>1555</v>
      </c>
      <c r="B831" s="42" t="s">
        <v>893</v>
      </c>
      <c r="C831" s="42" t="s">
        <v>894</v>
      </c>
      <c r="D831" s="42" t="s">
        <v>16</v>
      </c>
      <c r="F831" s="42">
        <v>3019</v>
      </c>
      <c r="G831" s="42" t="s">
        <v>1602</v>
      </c>
      <c r="H831" s="45" t="s">
        <v>1368</v>
      </c>
      <c r="I831" s="46">
        <v>4</v>
      </c>
      <c r="J831" s="46" t="s">
        <v>886</v>
      </c>
      <c r="K831" s="46"/>
      <c r="L831" s="45" t="str" cm="1">
        <f t="array" ref="L831">_xlfn.IFS(H831=Kontrakter!$B$3,Kontrakter!$C$3,H831=Kontrakter!$B$2,Kontrakter!$C$2,H831=Kontrakter!$B$4,Kontrakter!$C$4,H831=Kontrakter!$B$5,Kontrakter!$C$5,H831=Kontrakter!$B$6,Kontrakter!$C$6,H831=Kontrakter!$B$7,Kontrakter!$C$7,H831=Kontrakter!$B$8,Kontrakter!$C$8,H831=Kontrakter!$B$9,Kontrakter!$C$9,H831=Kontrakter!$B$10,Kontrakter!$C$10,H831=Kontrakter!$B$11,Kontrakter!$C$11)</f>
        <v>Omexom Elsikkerhet AS</v>
      </c>
      <c r="M831" s="45" cm="1">
        <f t="array" ref="M831">_xlfn.IFS(L831=Kontrakter!$C$3,Kontrakter!$D$3,L831=Kontrakter!$C$2,Kontrakter!$D$2,L831=Kontrakter!$C$4,Kontrakter!$D$4,L831=Kontrakter!$C$5,Kontrakter!$D$5,L831=Kontrakter!$C$6,Kontrakter!$D$6,L831=Kontrakter!$C$7,Kontrakter!$D$7,L831=Kontrakter!$C$8,Kontrakter!$D$8,L831=Kontrakter!$C$9,Kontrakter!$D$9,L831=Kontrakter!$C$10,Kontrakter!$D$10,L831=Kontrakter!$C$11,Kontrakter!$D$11)</f>
        <v>23128800</v>
      </c>
      <c r="N831" s="47" t="str" cm="1">
        <f t="array" ref="N831">_xlfn.IFS(L831=Kontrakter!$C$3,Kontrakter!$E$3,L831=Kontrakter!$C$2,Kontrakter!$E$2,L831=Kontrakter!$C$4,Kontrakter!$E$4,L831=Kontrakter!$C$5,Kontrakter!$E$5,L831=Kontrakter!$C$6,Kontrakter!$E$6,L831=Kontrakter!$C$7,Kontrakter!$E$7,L831=Kontrakter!$C$8,Kontrakter!$E$8,L831=Kontrakter!$C$9,Kontrakter!$E$9,L831=Kontrakter!$C$10,Kontrakter!$E$10,L831=Kontrakter!$C$11,Kontrakter!$E$11)</f>
        <v>tilsyn@elvia.no</v>
      </c>
    </row>
    <row r="832" spans="1:14" s="42" customFormat="1" x14ac:dyDescent="0.3">
      <c r="A832" s="43">
        <v>1556</v>
      </c>
      <c r="B832" s="42" t="s">
        <v>893</v>
      </c>
      <c r="C832" s="42" t="s">
        <v>895</v>
      </c>
      <c r="D832" s="42" t="s">
        <v>12</v>
      </c>
      <c r="F832" s="42">
        <v>3019</v>
      </c>
      <c r="G832" s="42" t="s">
        <v>1602</v>
      </c>
      <c r="H832" s="45" t="s">
        <v>1368</v>
      </c>
      <c r="I832" s="46">
        <v>4</v>
      </c>
      <c r="J832" s="46" t="s">
        <v>886</v>
      </c>
      <c r="K832" s="46"/>
      <c r="L832" s="45" t="str" cm="1">
        <f t="array" ref="L832">_xlfn.IFS(H832=Kontrakter!$B$3,Kontrakter!$C$3,H832=Kontrakter!$B$2,Kontrakter!$C$2,H832=Kontrakter!$B$4,Kontrakter!$C$4,H832=Kontrakter!$B$5,Kontrakter!$C$5,H832=Kontrakter!$B$6,Kontrakter!$C$6,H832=Kontrakter!$B$7,Kontrakter!$C$7,H832=Kontrakter!$B$8,Kontrakter!$C$8,H832=Kontrakter!$B$9,Kontrakter!$C$9,H832=Kontrakter!$B$10,Kontrakter!$C$10,H832=Kontrakter!$B$11,Kontrakter!$C$11)</f>
        <v>Omexom Elsikkerhet AS</v>
      </c>
      <c r="M832" s="45" cm="1">
        <f t="array" ref="M832">_xlfn.IFS(L832=Kontrakter!$C$3,Kontrakter!$D$3,L832=Kontrakter!$C$2,Kontrakter!$D$2,L832=Kontrakter!$C$4,Kontrakter!$D$4,L832=Kontrakter!$C$5,Kontrakter!$D$5,L832=Kontrakter!$C$6,Kontrakter!$D$6,L832=Kontrakter!$C$7,Kontrakter!$D$7,L832=Kontrakter!$C$8,Kontrakter!$D$8,L832=Kontrakter!$C$9,Kontrakter!$D$9,L832=Kontrakter!$C$10,Kontrakter!$D$10,L832=Kontrakter!$C$11,Kontrakter!$D$11)</f>
        <v>23128800</v>
      </c>
      <c r="N832" s="47" t="str" cm="1">
        <f t="array" ref="N832">_xlfn.IFS(L832=Kontrakter!$C$3,Kontrakter!$E$3,L832=Kontrakter!$C$2,Kontrakter!$E$2,L832=Kontrakter!$C$4,Kontrakter!$E$4,L832=Kontrakter!$C$5,Kontrakter!$E$5,L832=Kontrakter!$C$6,Kontrakter!$E$6,L832=Kontrakter!$C$7,Kontrakter!$E$7,L832=Kontrakter!$C$8,Kontrakter!$E$8,L832=Kontrakter!$C$9,Kontrakter!$E$9,L832=Kontrakter!$C$10,Kontrakter!$E$10,L832=Kontrakter!$C$11,Kontrakter!$E$11)</f>
        <v>tilsyn@elvia.no</v>
      </c>
    </row>
    <row r="833" spans="1:14" s="42" customFormat="1" x14ac:dyDescent="0.3">
      <c r="A833" s="43">
        <v>1560</v>
      </c>
      <c r="B833" s="42" t="s">
        <v>896</v>
      </c>
      <c r="C833" s="42" t="s">
        <v>897</v>
      </c>
      <c r="D833" s="42" t="s">
        <v>16</v>
      </c>
      <c r="F833" s="42">
        <v>3002</v>
      </c>
      <c r="G833" s="42" t="s">
        <v>1372</v>
      </c>
      <c r="H833" s="45" t="s">
        <v>1372</v>
      </c>
      <c r="I833" s="46">
        <v>8</v>
      </c>
      <c r="J833" s="46" t="s">
        <v>849</v>
      </c>
      <c r="K833" s="46"/>
      <c r="L833" s="45" t="str" cm="1">
        <f t="array" ref="L833">_xlfn.IFS(H833=Kontrakter!$B$3,Kontrakter!$C$3,H833=Kontrakter!$B$2,Kontrakter!$C$2,H833=Kontrakter!$B$4,Kontrakter!$C$4,H833=Kontrakter!$B$5,Kontrakter!$C$5,H833=Kontrakter!$B$6,Kontrakter!$C$6,H833=Kontrakter!$B$7,Kontrakter!$C$7,H833=Kontrakter!$B$8,Kontrakter!$C$8,H833=Kontrakter!$B$9,Kontrakter!$C$9,H833=Kontrakter!$B$10,Kontrakter!$C$10,H833=Kontrakter!$B$11,Kontrakter!$C$11)</f>
        <v>Rejlers Elsikkerhet AS</v>
      </c>
      <c r="M833" s="45" cm="1">
        <f t="array" ref="M833">_xlfn.IFS(L833=Kontrakter!$C$3,Kontrakter!$D$3,L833=Kontrakter!$C$2,Kontrakter!$D$2,L833=Kontrakter!$C$4,Kontrakter!$D$4,L833=Kontrakter!$C$5,Kontrakter!$D$5,L833=Kontrakter!$C$6,Kontrakter!$D$6,L833=Kontrakter!$C$7,Kontrakter!$D$7,L833=Kontrakter!$C$8,Kontrakter!$D$8,L833=Kontrakter!$C$9,Kontrakter!$D$9,L833=Kontrakter!$C$10,Kontrakter!$D$10,L833=Kontrakter!$C$11,Kontrakter!$D$11)</f>
        <v>95823000</v>
      </c>
      <c r="N833" s="47" t="str" cm="1">
        <f t="array" ref="N833">_xlfn.IFS(L833=Kontrakter!$C$3,Kontrakter!$E$3,L833=Kontrakter!$C$2,Kontrakter!$E$2,L833=Kontrakter!$C$4,Kontrakter!$E$4,L833=Kontrakter!$C$5,Kontrakter!$E$5,L833=Kontrakter!$C$6,Kontrakter!$E$6,L833=Kontrakter!$C$7,Kontrakter!$E$7,L833=Kontrakter!$C$8,Kontrakter!$E$8,L833=Kontrakter!$C$9,Kontrakter!$E$9,L833=Kontrakter!$C$10,Kontrakter!$E$10,L833=Kontrakter!$C$11,Kontrakter!$E$11)</f>
        <v>tilsyn@elvia.no</v>
      </c>
    </row>
    <row r="834" spans="1:14" s="42" customFormat="1" x14ac:dyDescent="0.3">
      <c r="A834" s="43">
        <v>1561</v>
      </c>
      <c r="B834" s="42" t="s">
        <v>896</v>
      </c>
      <c r="C834" s="42" t="s">
        <v>898</v>
      </c>
      <c r="D834" s="42" t="s">
        <v>12</v>
      </c>
      <c r="F834" s="42">
        <v>3002</v>
      </c>
      <c r="G834" s="42" t="s">
        <v>1372</v>
      </c>
      <c r="H834" s="45" t="s">
        <v>1372</v>
      </c>
      <c r="I834" s="46">
        <v>8</v>
      </c>
      <c r="J834" s="46" t="s">
        <v>849</v>
      </c>
      <c r="K834" s="46"/>
      <c r="L834" s="45" t="str" cm="1">
        <f t="array" ref="L834">_xlfn.IFS(H834=Kontrakter!$B$3,Kontrakter!$C$3,H834=Kontrakter!$B$2,Kontrakter!$C$2,H834=Kontrakter!$B$4,Kontrakter!$C$4,H834=Kontrakter!$B$5,Kontrakter!$C$5,H834=Kontrakter!$B$6,Kontrakter!$C$6,H834=Kontrakter!$B$7,Kontrakter!$C$7,H834=Kontrakter!$B$8,Kontrakter!$C$8,H834=Kontrakter!$B$9,Kontrakter!$C$9,H834=Kontrakter!$B$10,Kontrakter!$C$10,H834=Kontrakter!$B$11,Kontrakter!$C$11)</f>
        <v>Rejlers Elsikkerhet AS</v>
      </c>
      <c r="M834" s="45" cm="1">
        <f t="array" ref="M834">_xlfn.IFS(L834=Kontrakter!$C$3,Kontrakter!$D$3,L834=Kontrakter!$C$2,Kontrakter!$D$2,L834=Kontrakter!$C$4,Kontrakter!$D$4,L834=Kontrakter!$C$5,Kontrakter!$D$5,L834=Kontrakter!$C$6,Kontrakter!$D$6,L834=Kontrakter!$C$7,Kontrakter!$D$7,L834=Kontrakter!$C$8,Kontrakter!$D$8,L834=Kontrakter!$C$9,Kontrakter!$D$9,L834=Kontrakter!$C$10,Kontrakter!$D$10,L834=Kontrakter!$C$11,Kontrakter!$D$11)</f>
        <v>95823000</v>
      </c>
      <c r="N834" s="47" t="str" cm="1">
        <f t="array" ref="N834">_xlfn.IFS(L834=Kontrakter!$C$3,Kontrakter!$E$3,L834=Kontrakter!$C$2,Kontrakter!$E$2,L834=Kontrakter!$C$4,Kontrakter!$E$4,L834=Kontrakter!$C$5,Kontrakter!$E$5,L834=Kontrakter!$C$6,Kontrakter!$E$6,L834=Kontrakter!$C$7,Kontrakter!$E$7,L834=Kontrakter!$C$8,Kontrakter!$E$8,L834=Kontrakter!$C$9,Kontrakter!$E$9,L834=Kontrakter!$C$10,Kontrakter!$E$10,L834=Kontrakter!$C$11,Kontrakter!$E$11)</f>
        <v>tilsyn@elvia.no</v>
      </c>
    </row>
    <row r="835" spans="1:14" s="42" customFormat="1" x14ac:dyDescent="0.3">
      <c r="A835" s="43">
        <v>1570</v>
      </c>
      <c r="B835" s="42" t="s">
        <v>899</v>
      </c>
      <c r="C835" s="42" t="s">
        <v>900</v>
      </c>
      <c r="D835" s="42" t="s">
        <v>16</v>
      </c>
      <c r="F835" s="42">
        <v>3002</v>
      </c>
      <c r="G835" s="42" t="s">
        <v>1372</v>
      </c>
      <c r="H835" s="45" t="s">
        <v>1372</v>
      </c>
      <c r="I835" s="46">
        <v>8</v>
      </c>
      <c r="J835" s="46" t="s">
        <v>849</v>
      </c>
      <c r="K835" s="46"/>
      <c r="L835" s="45" t="str" cm="1">
        <f t="array" ref="L835">_xlfn.IFS(H835=Kontrakter!$B$3,Kontrakter!$C$3,H835=Kontrakter!$B$2,Kontrakter!$C$2,H835=Kontrakter!$B$4,Kontrakter!$C$4,H835=Kontrakter!$B$5,Kontrakter!$C$5,H835=Kontrakter!$B$6,Kontrakter!$C$6,H835=Kontrakter!$B$7,Kontrakter!$C$7,H835=Kontrakter!$B$8,Kontrakter!$C$8,H835=Kontrakter!$B$9,Kontrakter!$C$9,H835=Kontrakter!$B$10,Kontrakter!$C$10,H835=Kontrakter!$B$11,Kontrakter!$C$11)</f>
        <v>Rejlers Elsikkerhet AS</v>
      </c>
      <c r="M835" s="45" cm="1">
        <f t="array" ref="M835">_xlfn.IFS(L835=Kontrakter!$C$3,Kontrakter!$D$3,L835=Kontrakter!$C$2,Kontrakter!$D$2,L835=Kontrakter!$C$4,Kontrakter!$D$4,L835=Kontrakter!$C$5,Kontrakter!$D$5,L835=Kontrakter!$C$6,Kontrakter!$D$6,L835=Kontrakter!$C$7,Kontrakter!$D$7,L835=Kontrakter!$C$8,Kontrakter!$D$8,L835=Kontrakter!$C$9,Kontrakter!$D$9,L835=Kontrakter!$C$10,Kontrakter!$D$10,L835=Kontrakter!$C$11,Kontrakter!$D$11)</f>
        <v>95823000</v>
      </c>
      <c r="N835" s="47" t="str" cm="1">
        <f t="array" ref="N835">_xlfn.IFS(L835=Kontrakter!$C$3,Kontrakter!$E$3,L835=Kontrakter!$C$2,Kontrakter!$E$2,L835=Kontrakter!$C$4,Kontrakter!$E$4,L835=Kontrakter!$C$5,Kontrakter!$E$5,L835=Kontrakter!$C$6,Kontrakter!$E$6,L835=Kontrakter!$C$7,Kontrakter!$E$7,L835=Kontrakter!$C$8,Kontrakter!$E$8,L835=Kontrakter!$C$9,Kontrakter!$E$9,L835=Kontrakter!$C$10,Kontrakter!$E$10,L835=Kontrakter!$C$11,Kontrakter!$E$11)</f>
        <v>tilsyn@elvia.no</v>
      </c>
    </row>
    <row r="836" spans="1:14" s="42" customFormat="1" x14ac:dyDescent="0.3">
      <c r="A836" s="43">
        <v>1580</v>
      </c>
      <c r="B836" s="42" t="s">
        <v>901</v>
      </c>
      <c r="C836" s="42" t="s">
        <v>902</v>
      </c>
      <c r="D836" s="42" t="s">
        <v>16</v>
      </c>
      <c r="F836" s="42">
        <v>3002</v>
      </c>
      <c r="G836" s="42" t="s">
        <v>1372</v>
      </c>
      <c r="H836" s="45" t="s">
        <v>1372</v>
      </c>
      <c r="I836" s="46">
        <v>8</v>
      </c>
      <c r="J836" s="46" t="s">
        <v>849</v>
      </c>
      <c r="K836" s="46"/>
      <c r="L836" s="45" t="str" cm="1">
        <f t="array" ref="L836">_xlfn.IFS(H836=Kontrakter!$B$3,Kontrakter!$C$3,H836=Kontrakter!$B$2,Kontrakter!$C$2,H836=Kontrakter!$B$4,Kontrakter!$C$4,H836=Kontrakter!$B$5,Kontrakter!$C$5,H836=Kontrakter!$B$6,Kontrakter!$C$6,H836=Kontrakter!$B$7,Kontrakter!$C$7,H836=Kontrakter!$B$8,Kontrakter!$C$8,H836=Kontrakter!$B$9,Kontrakter!$C$9,H836=Kontrakter!$B$10,Kontrakter!$C$10,H836=Kontrakter!$B$11,Kontrakter!$C$11)</f>
        <v>Rejlers Elsikkerhet AS</v>
      </c>
      <c r="M836" s="45" cm="1">
        <f t="array" ref="M836">_xlfn.IFS(L836=Kontrakter!$C$3,Kontrakter!$D$3,L836=Kontrakter!$C$2,Kontrakter!$D$2,L836=Kontrakter!$C$4,Kontrakter!$D$4,L836=Kontrakter!$C$5,Kontrakter!$D$5,L836=Kontrakter!$C$6,Kontrakter!$D$6,L836=Kontrakter!$C$7,Kontrakter!$D$7,L836=Kontrakter!$C$8,Kontrakter!$D$8,L836=Kontrakter!$C$9,Kontrakter!$D$9,L836=Kontrakter!$C$10,Kontrakter!$D$10,L836=Kontrakter!$C$11,Kontrakter!$D$11)</f>
        <v>95823000</v>
      </c>
      <c r="N836" s="47" t="str" cm="1">
        <f t="array" ref="N836">_xlfn.IFS(L836=Kontrakter!$C$3,Kontrakter!$E$3,L836=Kontrakter!$C$2,Kontrakter!$E$2,L836=Kontrakter!$C$4,Kontrakter!$E$4,L836=Kontrakter!$C$5,Kontrakter!$E$5,L836=Kontrakter!$C$6,Kontrakter!$E$6,L836=Kontrakter!$C$7,Kontrakter!$E$7,L836=Kontrakter!$C$8,Kontrakter!$E$8,L836=Kontrakter!$C$9,Kontrakter!$E$9,L836=Kontrakter!$C$10,Kontrakter!$E$10,L836=Kontrakter!$C$11,Kontrakter!$E$11)</f>
        <v>tilsyn@elvia.no</v>
      </c>
    </row>
    <row r="837" spans="1:14" s="42" customFormat="1" x14ac:dyDescent="0.3">
      <c r="A837" s="43">
        <v>1581</v>
      </c>
      <c r="B837" s="42" t="s">
        <v>901</v>
      </c>
      <c r="C837" s="42" t="s">
        <v>903</v>
      </c>
      <c r="D837" s="42" t="s">
        <v>12</v>
      </c>
      <c r="F837" s="42">
        <v>3002</v>
      </c>
      <c r="G837" s="42" t="s">
        <v>1372</v>
      </c>
      <c r="H837" s="45" t="s">
        <v>1372</v>
      </c>
      <c r="I837" s="46">
        <v>8</v>
      </c>
      <c r="J837" s="46" t="s">
        <v>849</v>
      </c>
      <c r="K837" s="46"/>
      <c r="L837" s="45" t="str" cm="1">
        <f t="array" ref="L837">_xlfn.IFS(H837=Kontrakter!$B$3,Kontrakter!$C$3,H837=Kontrakter!$B$2,Kontrakter!$C$2,H837=Kontrakter!$B$4,Kontrakter!$C$4,H837=Kontrakter!$B$5,Kontrakter!$C$5,H837=Kontrakter!$B$6,Kontrakter!$C$6,H837=Kontrakter!$B$7,Kontrakter!$C$7,H837=Kontrakter!$B$8,Kontrakter!$C$8,H837=Kontrakter!$B$9,Kontrakter!$C$9,H837=Kontrakter!$B$10,Kontrakter!$C$10,H837=Kontrakter!$B$11,Kontrakter!$C$11)</f>
        <v>Rejlers Elsikkerhet AS</v>
      </c>
      <c r="M837" s="45" cm="1">
        <f t="array" ref="M837">_xlfn.IFS(L837=Kontrakter!$C$3,Kontrakter!$D$3,L837=Kontrakter!$C$2,Kontrakter!$D$2,L837=Kontrakter!$C$4,Kontrakter!$D$4,L837=Kontrakter!$C$5,Kontrakter!$D$5,L837=Kontrakter!$C$6,Kontrakter!$D$6,L837=Kontrakter!$C$7,Kontrakter!$D$7,L837=Kontrakter!$C$8,Kontrakter!$D$8,L837=Kontrakter!$C$9,Kontrakter!$D$9,L837=Kontrakter!$C$10,Kontrakter!$D$10,L837=Kontrakter!$C$11,Kontrakter!$D$11)</f>
        <v>95823000</v>
      </c>
      <c r="N837" s="47" t="str" cm="1">
        <f t="array" ref="N837">_xlfn.IFS(L837=Kontrakter!$C$3,Kontrakter!$E$3,L837=Kontrakter!$C$2,Kontrakter!$E$2,L837=Kontrakter!$C$4,Kontrakter!$E$4,L837=Kontrakter!$C$5,Kontrakter!$E$5,L837=Kontrakter!$C$6,Kontrakter!$E$6,L837=Kontrakter!$C$7,Kontrakter!$E$7,L837=Kontrakter!$C$8,Kontrakter!$E$8,L837=Kontrakter!$C$9,Kontrakter!$E$9,L837=Kontrakter!$C$10,Kontrakter!$E$10,L837=Kontrakter!$C$11,Kontrakter!$E$11)</f>
        <v>tilsyn@elvia.no</v>
      </c>
    </row>
    <row r="838" spans="1:14" s="42" customFormat="1" x14ac:dyDescent="0.3">
      <c r="A838" s="43">
        <v>1590</v>
      </c>
      <c r="B838" s="42" t="s">
        <v>901</v>
      </c>
      <c r="C838" s="42" t="s">
        <v>904</v>
      </c>
      <c r="D838" s="42" t="s">
        <v>12</v>
      </c>
      <c r="F838" s="42">
        <v>3002</v>
      </c>
      <c r="G838" s="42" t="s">
        <v>1372</v>
      </c>
      <c r="H838" s="45" t="s">
        <v>1372</v>
      </c>
      <c r="I838" s="46">
        <v>8</v>
      </c>
      <c r="J838" s="46" t="s">
        <v>849</v>
      </c>
      <c r="K838" s="46"/>
      <c r="L838" s="45" t="str" cm="1">
        <f t="array" ref="L838">_xlfn.IFS(H838=Kontrakter!$B$3,Kontrakter!$C$3,H838=Kontrakter!$B$2,Kontrakter!$C$2,H838=Kontrakter!$B$4,Kontrakter!$C$4,H838=Kontrakter!$B$5,Kontrakter!$C$5,H838=Kontrakter!$B$6,Kontrakter!$C$6,H838=Kontrakter!$B$7,Kontrakter!$C$7,H838=Kontrakter!$B$8,Kontrakter!$C$8,H838=Kontrakter!$B$9,Kontrakter!$C$9,H838=Kontrakter!$B$10,Kontrakter!$C$10,H838=Kontrakter!$B$11,Kontrakter!$C$11)</f>
        <v>Rejlers Elsikkerhet AS</v>
      </c>
      <c r="M838" s="45" cm="1">
        <f t="array" ref="M838">_xlfn.IFS(L838=Kontrakter!$C$3,Kontrakter!$D$3,L838=Kontrakter!$C$2,Kontrakter!$D$2,L838=Kontrakter!$C$4,Kontrakter!$D$4,L838=Kontrakter!$C$5,Kontrakter!$D$5,L838=Kontrakter!$C$6,Kontrakter!$D$6,L838=Kontrakter!$C$7,Kontrakter!$D$7,L838=Kontrakter!$C$8,Kontrakter!$D$8,L838=Kontrakter!$C$9,Kontrakter!$D$9,L838=Kontrakter!$C$10,Kontrakter!$D$10,L838=Kontrakter!$C$11,Kontrakter!$D$11)</f>
        <v>95823000</v>
      </c>
      <c r="N838" s="47" t="str" cm="1">
        <f t="array" ref="N838">_xlfn.IFS(L838=Kontrakter!$C$3,Kontrakter!$E$3,L838=Kontrakter!$C$2,Kontrakter!$E$2,L838=Kontrakter!$C$4,Kontrakter!$E$4,L838=Kontrakter!$C$5,Kontrakter!$E$5,L838=Kontrakter!$C$6,Kontrakter!$E$6,L838=Kontrakter!$C$7,Kontrakter!$E$7,L838=Kontrakter!$C$8,Kontrakter!$E$8,L838=Kontrakter!$C$9,Kontrakter!$E$9,L838=Kontrakter!$C$10,Kontrakter!$E$10,L838=Kontrakter!$C$11,Kontrakter!$E$11)</f>
        <v>tilsyn@elvia.no</v>
      </c>
    </row>
    <row r="839" spans="1:14" s="42" customFormat="1" x14ac:dyDescent="0.3">
      <c r="A839" s="43">
        <v>1591</v>
      </c>
      <c r="B839" s="42" t="s">
        <v>905</v>
      </c>
      <c r="C839" s="42" t="s">
        <v>906</v>
      </c>
      <c r="D839" s="42" t="s">
        <v>16</v>
      </c>
      <c r="F839" s="42">
        <v>3018</v>
      </c>
      <c r="G839" s="42" t="s">
        <v>1372</v>
      </c>
      <c r="H839" s="45" t="s">
        <v>1372</v>
      </c>
      <c r="I839" s="46">
        <v>8</v>
      </c>
      <c r="J839" s="46" t="s">
        <v>907</v>
      </c>
      <c r="K839" s="46"/>
      <c r="L839" s="45" t="str" cm="1">
        <f t="array" ref="L839">_xlfn.IFS(H839=Kontrakter!$B$3,Kontrakter!$C$3,H839=Kontrakter!$B$2,Kontrakter!$C$2,H839=Kontrakter!$B$4,Kontrakter!$C$4,H839=Kontrakter!$B$5,Kontrakter!$C$5,H839=Kontrakter!$B$6,Kontrakter!$C$6,H839=Kontrakter!$B$7,Kontrakter!$C$7,H839=Kontrakter!$B$8,Kontrakter!$C$8,H839=Kontrakter!$B$9,Kontrakter!$C$9,H839=Kontrakter!$B$10,Kontrakter!$C$10,H839=Kontrakter!$B$11,Kontrakter!$C$11)</f>
        <v>Rejlers Elsikkerhet AS</v>
      </c>
      <c r="M839" s="45" cm="1">
        <f t="array" ref="M839">_xlfn.IFS(L839=Kontrakter!$C$3,Kontrakter!$D$3,L839=Kontrakter!$C$2,Kontrakter!$D$2,L839=Kontrakter!$C$4,Kontrakter!$D$4,L839=Kontrakter!$C$5,Kontrakter!$D$5,L839=Kontrakter!$C$6,Kontrakter!$D$6,L839=Kontrakter!$C$7,Kontrakter!$D$7,L839=Kontrakter!$C$8,Kontrakter!$D$8,L839=Kontrakter!$C$9,Kontrakter!$D$9,L839=Kontrakter!$C$10,Kontrakter!$D$10,L839=Kontrakter!$C$11,Kontrakter!$D$11)</f>
        <v>95823000</v>
      </c>
      <c r="N839" s="47" t="str" cm="1">
        <f t="array" ref="N839">_xlfn.IFS(L839=Kontrakter!$C$3,Kontrakter!$E$3,L839=Kontrakter!$C$2,Kontrakter!$E$2,L839=Kontrakter!$C$4,Kontrakter!$E$4,L839=Kontrakter!$C$5,Kontrakter!$E$5,L839=Kontrakter!$C$6,Kontrakter!$E$6,L839=Kontrakter!$C$7,Kontrakter!$E$7,L839=Kontrakter!$C$8,Kontrakter!$E$8,L839=Kontrakter!$C$9,Kontrakter!$E$9,L839=Kontrakter!$C$10,Kontrakter!$E$10,L839=Kontrakter!$C$11,Kontrakter!$E$11)</f>
        <v>tilsyn@elvia.no</v>
      </c>
    </row>
    <row r="840" spans="1:14" s="42" customFormat="1" x14ac:dyDescent="0.3">
      <c r="A840" s="43">
        <v>1592</v>
      </c>
      <c r="B840" s="42" t="s">
        <v>908</v>
      </c>
      <c r="C840" s="42" t="s">
        <v>909</v>
      </c>
      <c r="D840" s="42" t="s">
        <v>15</v>
      </c>
      <c r="F840" s="42">
        <v>3018</v>
      </c>
      <c r="G840" s="42" t="s">
        <v>1372</v>
      </c>
      <c r="H840" s="45" t="s">
        <v>1372</v>
      </c>
      <c r="I840" s="46">
        <v>8</v>
      </c>
      <c r="J840" s="46" t="s">
        <v>907</v>
      </c>
      <c r="K840" s="46"/>
      <c r="L840" s="45" t="str" cm="1">
        <f t="array" ref="L840">_xlfn.IFS(H840=Kontrakter!$B$3,Kontrakter!$C$3,H840=Kontrakter!$B$2,Kontrakter!$C$2,H840=Kontrakter!$B$4,Kontrakter!$C$4,H840=Kontrakter!$B$5,Kontrakter!$C$5,H840=Kontrakter!$B$6,Kontrakter!$C$6,H840=Kontrakter!$B$7,Kontrakter!$C$7,H840=Kontrakter!$B$8,Kontrakter!$C$8,H840=Kontrakter!$B$9,Kontrakter!$C$9,H840=Kontrakter!$B$10,Kontrakter!$C$10,H840=Kontrakter!$B$11,Kontrakter!$C$11)</f>
        <v>Rejlers Elsikkerhet AS</v>
      </c>
      <c r="M840" s="45" cm="1">
        <f t="array" ref="M840">_xlfn.IFS(L840=Kontrakter!$C$3,Kontrakter!$D$3,L840=Kontrakter!$C$2,Kontrakter!$D$2,L840=Kontrakter!$C$4,Kontrakter!$D$4,L840=Kontrakter!$C$5,Kontrakter!$D$5,L840=Kontrakter!$C$6,Kontrakter!$D$6,L840=Kontrakter!$C$7,Kontrakter!$D$7,L840=Kontrakter!$C$8,Kontrakter!$D$8,L840=Kontrakter!$C$9,Kontrakter!$D$9,L840=Kontrakter!$C$10,Kontrakter!$D$10,L840=Kontrakter!$C$11,Kontrakter!$D$11)</f>
        <v>95823000</v>
      </c>
      <c r="N840" s="47" t="str" cm="1">
        <f t="array" ref="N840">_xlfn.IFS(L840=Kontrakter!$C$3,Kontrakter!$E$3,L840=Kontrakter!$C$2,Kontrakter!$E$2,L840=Kontrakter!$C$4,Kontrakter!$E$4,L840=Kontrakter!$C$5,Kontrakter!$E$5,L840=Kontrakter!$C$6,Kontrakter!$E$6,L840=Kontrakter!$C$7,Kontrakter!$E$7,L840=Kontrakter!$C$8,Kontrakter!$E$8,L840=Kontrakter!$C$9,Kontrakter!$E$9,L840=Kontrakter!$C$10,Kontrakter!$E$10,L840=Kontrakter!$C$11,Kontrakter!$E$11)</f>
        <v>tilsyn@elvia.no</v>
      </c>
    </row>
    <row r="841" spans="1:14" s="42" customFormat="1" x14ac:dyDescent="0.3">
      <c r="A841" s="43">
        <v>1593</v>
      </c>
      <c r="B841" s="42" t="s">
        <v>910</v>
      </c>
      <c r="C841" s="42" t="s">
        <v>911</v>
      </c>
      <c r="D841" s="42" t="s">
        <v>15</v>
      </c>
      <c r="F841" s="42">
        <v>3018</v>
      </c>
      <c r="G841" s="42" t="s">
        <v>1372</v>
      </c>
      <c r="H841" s="45" t="s">
        <v>1372</v>
      </c>
      <c r="I841" s="46">
        <v>8</v>
      </c>
      <c r="J841" s="46" t="s">
        <v>907</v>
      </c>
      <c r="K841" s="46"/>
      <c r="L841" s="45" t="str" cm="1">
        <f t="array" ref="L841">_xlfn.IFS(H841=Kontrakter!$B$3,Kontrakter!$C$3,H841=Kontrakter!$B$2,Kontrakter!$C$2,H841=Kontrakter!$B$4,Kontrakter!$C$4,H841=Kontrakter!$B$5,Kontrakter!$C$5,H841=Kontrakter!$B$6,Kontrakter!$C$6,H841=Kontrakter!$B$7,Kontrakter!$C$7,H841=Kontrakter!$B$8,Kontrakter!$C$8,H841=Kontrakter!$B$9,Kontrakter!$C$9,H841=Kontrakter!$B$10,Kontrakter!$C$10,H841=Kontrakter!$B$11,Kontrakter!$C$11)</f>
        <v>Rejlers Elsikkerhet AS</v>
      </c>
      <c r="M841" s="45" cm="1">
        <f t="array" ref="M841">_xlfn.IFS(L841=Kontrakter!$C$3,Kontrakter!$D$3,L841=Kontrakter!$C$2,Kontrakter!$D$2,L841=Kontrakter!$C$4,Kontrakter!$D$4,L841=Kontrakter!$C$5,Kontrakter!$D$5,L841=Kontrakter!$C$6,Kontrakter!$D$6,L841=Kontrakter!$C$7,Kontrakter!$D$7,L841=Kontrakter!$C$8,Kontrakter!$D$8,L841=Kontrakter!$C$9,Kontrakter!$D$9,L841=Kontrakter!$C$10,Kontrakter!$D$10,L841=Kontrakter!$C$11,Kontrakter!$D$11)</f>
        <v>95823000</v>
      </c>
      <c r="N841" s="47" t="str" cm="1">
        <f t="array" ref="N841">_xlfn.IFS(L841=Kontrakter!$C$3,Kontrakter!$E$3,L841=Kontrakter!$C$2,Kontrakter!$E$2,L841=Kontrakter!$C$4,Kontrakter!$E$4,L841=Kontrakter!$C$5,Kontrakter!$E$5,L841=Kontrakter!$C$6,Kontrakter!$E$6,L841=Kontrakter!$C$7,Kontrakter!$E$7,L841=Kontrakter!$C$8,Kontrakter!$E$8,L841=Kontrakter!$C$9,Kontrakter!$E$9,L841=Kontrakter!$C$10,Kontrakter!$E$10,L841=Kontrakter!$C$11,Kontrakter!$E$11)</f>
        <v>tilsyn@elvia.no</v>
      </c>
    </row>
    <row r="842" spans="1:14" s="42" customFormat="1" x14ac:dyDescent="0.3">
      <c r="A842" s="43">
        <v>1596</v>
      </c>
      <c r="B842" s="42" t="s">
        <v>849</v>
      </c>
      <c r="C842" s="42" t="s">
        <v>912</v>
      </c>
      <c r="D842" s="42" t="s">
        <v>16</v>
      </c>
      <c r="F842" s="42">
        <v>3002</v>
      </c>
      <c r="G842" s="42" t="s">
        <v>1372</v>
      </c>
      <c r="H842" s="45" t="s">
        <v>1372</v>
      </c>
      <c r="I842" s="46">
        <v>8</v>
      </c>
      <c r="J842" s="46" t="s">
        <v>849</v>
      </c>
      <c r="K842" s="46"/>
      <c r="L842" s="45" t="str" cm="1">
        <f t="array" ref="L842">_xlfn.IFS(H842=Kontrakter!$B$3,Kontrakter!$C$3,H842=Kontrakter!$B$2,Kontrakter!$C$2,H842=Kontrakter!$B$4,Kontrakter!$C$4,H842=Kontrakter!$B$5,Kontrakter!$C$5,H842=Kontrakter!$B$6,Kontrakter!$C$6,H842=Kontrakter!$B$7,Kontrakter!$C$7,H842=Kontrakter!$B$8,Kontrakter!$C$8,H842=Kontrakter!$B$9,Kontrakter!$C$9,H842=Kontrakter!$B$10,Kontrakter!$C$10,H842=Kontrakter!$B$11,Kontrakter!$C$11)</f>
        <v>Rejlers Elsikkerhet AS</v>
      </c>
      <c r="M842" s="45" cm="1">
        <f t="array" ref="M842">_xlfn.IFS(L842=Kontrakter!$C$3,Kontrakter!$D$3,L842=Kontrakter!$C$2,Kontrakter!$D$2,L842=Kontrakter!$C$4,Kontrakter!$D$4,L842=Kontrakter!$C$5,Kontrakter!$D$5,L842=Kontrakter!$C$6,Kontrakter!$D$6,L842=Kontrakter!$C$7,Kontrakter!$D$7,L842=Kontrakter!$C$8,Kontrakter!$D$8,L842=Kontrakter!$C$9,Kontrakter!$D$9,L842=Kontrakter!$C$10,Kontrakter!$D$10,L842=Kontrakter!$C$11,Kontrakter!$D$11)</f>
        <v>95823000</v>
      </c>
      <c r="N842" s="47" t="str" cm="1">
        <f t="array" ref="N842">_xlfn.IFS(L842=Kontrakter!$C$3,Kontrakter!$E$3,L842=Kontrakter!$C$2,Kontrakter!$E$2,L842=Kontrakter!$C$4,Kontrakter!$E$4,L842=Kontrakter!$C$5,Kontrakter!$E$5,L842=Kontrakter!$C$6,Kontrakter!$E$6,L842=Kontrakter!$C$7,Kontrakter!$E$7,L842=Kontrakter!$C$8,Kontrakter!$E$8,L842=Kontrakter!$C$9,Kontrakter!$E$9,L842=Kontrakter!$C$10,Kontrakter!$E$10,L842=Kontrakter!$C$11,Kontrakter!$E$11)</f>
        <v>tilsyn@elvia.no</v>
      </c>
    </row>
    <row r="843" spans="1:14" s="42" customFormat="1" x14ac:dyDescent="0.3">
      <c r="A843" s="43">
        <v>1597</v>
      </c>
      <c r="B843" s="42" t="s">
        <v>849</v>
      </c>
      <c r="C843" s="42" t="s">
        <v>913</v>
      </c>
      <c r="D843" s="42" t="s">
        <v>16</v>
      </c>
      <c r="F843" s="42">
        <v>3002</v>
      </c>
      <c r="G843" s="42" t="s">
        <v>1372</v>
      </c>
      <c r="H843" s="45" t="s">
        <v>1372</v>
      </c>
      <c r="I843" s="46">
        <v>8</v>
      </c>
      <c r="J843" s="46" t="s">
        <v>849</v>
      </c>
      <c r="K843" s="46"/>
      <c r="L843" s="45" t="str" cm="1">
        <f t="array" ref="L843">_xlfn.IFS(H843=Kontrakter!$B$3,Kontrakter!$C$3,H843=Kontrakter!$B$2,Kontrakter!$C$2,H843=Kontrakter!$B$4,Kontrakter!$C$4,H843=Kontrakter!$B$5,Kontrakter!$C$5,H843=Kontrakter!$B$6,Kontrakter!$C$6,H843=Kontrakter!$B$7,Kontrakter!$C$7,H843=Kontrakter!$B$8,Kontrakter!$C$8,H843=Kontrakter!$B$9,Kontrakter!$C$9,H843=Kontrakter!$B$10,Kontrakter!$C$10,H843=Kontrakter!$B$11,Kontrakter!$C$11)</f>
        <v>Rejlers Elsikkerhet AS</v>
      </c>
      <c r="M843" s="45" cm="1">
        <f t="array" ref="M843">_xlfn.IFS(L843=Kontrakter!$C$3,Kontrakter!$D$3,L843=Kontrakter!$C$2,Kontrakter!$D$2,L843=Kontrakter!$C$4,Kontrakter!$D$4,L843=Kontrakter!$C$5,Kontrakter!$D$5,L843=Kontrakter!$C$6,Kontrakter!$D$6,L843=Kontrakter!$C$7,Kontrakter!$D$7,L843=Kontrakter!$C$8,Kontrakter!$D$8,L843=Kontrakter!$C$9,Kontrakter!$D$9,L843=Kontrakter!$C$10,Kontrakter!$D$10,L843=Kontrakter!$C$11,Kontrakter!$D$11)</f>
        <v>95823000</v>
      </c>
      <c r="N843" s="47" t="str" cm="1">
        <f t="array" ref="N843">_xlfn.IFS(L843=Kontrakter!$C$3,Kontrakter!$E$3,L843=Kontrakter!$C$2,Kontrakter!$E$2,L843=Kontrakter!$C$4,Kontrakter!$E$4,L843=Kontrakter!$C$5,Kontrakter!$E$5,L843=Kontrakter!$C$6,Kontrakter!$E$6,L843=Kontrakter!$C$7,Kontrakter!$E$7,L843=Kontrakter!$C$8,Kontrakter!$E$8,L843=Kontrakter!$C$9,Kontrakter!$E$9,L843=Kontrakter!$C$10,Kontrakter!$E$10,L843=Kontrakter!$C$11,Kontrakter!$E$11)</f>
        <v>tilsyn@elvia.no</v>
      </c>
    </row>
    <row r="844" spans="1:14" s="42" customFormat="1" x14ac:dyDescent="0.3">
      <c r="A844" s="43">
        <v>1598</v>
      </c>
      <c r="B844" s="42" t="s">
        <v>849</v>
      </c>
      <c r="C844" s="42" t="s">
        <v>914</v>
      </c>
      <c r="D844" s="42" t="s">
        <v>16</v>
      </c>
      <c r="F844" s="42">
        <v>3002</v>
      </c>
      <c r="G844" s="42" t="s">
        <v>1372</v>
      </c>
      <c r="H844" s="45" t="s">
        <v>1372</v>
      </c>
      <c r="I844" s="46">
        <v>8</v>
      </c>
      <c r="J844" s="46" t="s">
        <v>849</v>
      </c>
      <c r="K844" s="46"/>
      <c r="L844" s="45" t="str" cm="1">
        <f t="array" ref="L844">_xlfn.IFS(H844=Kontrakter!$B$3,Kontrakter!$C$3,H844=Kontrakter!$B$2,Kontrakter!$C$2,H844=Kontrakter!$B$4,Kontrakter!$C$4,H844=Kontrakter!$B$5,Kontrakter!$C$5,H844=Kontrakter!$B$6,Kontrakter!$C$6,H844=Kontrakter!$B$7,Kontrakter!$C$7,H844=Kontrakter!$B$8,Kontrakter!$C$8,H844=Kontrakter!$B$9,Kontrakter!$C$9,H844=Kontrakter!$B$10,Kontrakter!$C$10,H844=Kontrakter!$B$11,Kontrakter!$C$11)</f>
        <v>Rejlers Elsikkerhet AS</v>
      </c>
      <c r="M844" s="45" cm="1">
        <f t="array" ref="M844">_xlfn.IFS(L844=Kontrakter!$C$3,Kontrakter!$D$3,L844=Kontrakter!$C$2,Kontrakter!$D$2,L844=Kontrakter!$C$4,Kontrakter!$D$4,L844=Kontrakter!$C$5,Kontrakter!$D$5,L844=Kontrakter!$C$6,Kontrakter!$D$6,L844=Kontrakter!$C$7,Kontrakter!$D$7,L844=Kontrakter!$C$8,Kontrakter!$D$8,L844=Kontrakter!$C$9,Kontrakter!$D$9,L844=Kontrakter!$C$10,Kontrakter!$D$10,L844=Kontrakter!$C$11,Kontrakter!$D$11)</f>
        <v>95823000</v>
      </c>
      <c r="N844" s="47" t="str" cm="1">
        <f t="array" ref="N844">_xlfn.IFS(L844=Kontrakter!$C$3,Kontrakter!$E$3,L844=Kontrakter!$C$2,Kontrakter!$E$2,L844=Kontrakter!$C$4,Kontrakter!$E$4,L844=Kontrakter!$C$5,Kontrakter!$E$5,L844=Kontrakter!$C$6,Kontrakter!$E$6,L844=Kontrakter!$C$7,Kontrakter!$E$7,L844=Kontrakter!$C$8,Kontrakter!$E$8,L844=Kontrakter!$C$9,Kontrakter!$E$9,L844=Kontrakter!$C$10,Kontrakter!$E$10,L844=Kontrakter!$C$11,Kontrakter!$E$11)</f>
        <v>tilsyn@elvia.no</v>
      </c>
    </row>
    <row r="845" spans="1:14" s="42" customFormat="1" x14ac:dyDescent="0.3">
      <c r="A845" s="43">
        <v>1599</v>
      </c>
      <c r="B845" s="42" t="s">
        <v>849</v>
      </c>
      <c r="C845" s="42" t="s">
        <v>915</v>
      </c>
      <c r="D845" s="42" t="s">
        <v>16</v>
      </c>
      <c r="F845" s="42">
        <v>3002</v>
      </c>
      <c r="G845" s="42" t="s">
        <v>1372</v>
      </c>
      <c r="H845" s="45" t="s">
        <v>1372</v>
      </c>
      <c r="I845" s="46">
        <v>8</v>
      </c>
      <c r="J845" s="46" t="s">
        <v>849</v>
      </c>
      <c r="K845" s="46"/>
      <c r="L845" s="45" t="str" cm="1">
        <f t="array" ref="L845">_xlfn.IFS(H845=Kontrakter!$B$3,Kontrakter!$C$3,H845=Kontrakter!$B$2,Kontrakter!$C$2,H845=Kontrakter!$B$4,Kontrakter!$C$4,H845=Kontrakter!$B$5,Kontrakter!$C$5,H845=Kontrakter!$B$6,Kontrakter!$C$6,H845=Kontrakter!$B$7,Kontrakter!$C$7,H845=Kontrakter!$B$8,Kontrakter!$C$8,H845=Kontrakter!$B$9,Kontrakter!$C$9,H845=Kontrakter!$B$10,Kontrakter!$C$10,H845=Kontrakter!$B$11,Kontrakter!$C$11)</f>
        <v>Rejlers Elsikkerhet AS</v>
      </c>
      <c r="M845" s="45" cm="1">
        <f t="array" ref="M845">_xlfn.IFS(L845=Kontrakter!$C$3,Kontrakter!$D$3,L845=Kontrakter!$C$2,Kontrakter!$D$2,L845=Kontrakter!$C$4,Kontrakter!$D$4,L845=Kontrakter!$C$5,Kontrakter!$D$5,L845=Kontrakter!$C$6,Kontrakter!$D$6,L845=Kontrakter!$C$7,Kontrakter!$D$7,L845=Kontrakter!$C$8,Kontrakter!$D$8,L845=Kontrakter!$C$9,Kontrakter!$D$9,L845=Kontrakter!$C$10,Kontrakter!$D$10,L845=Kontrakter!$C$11,Kontrakter!$D$11)</f>
        <v>95823000</v>
      </c>
      <c r="N845" s="47" t="str" cm="1">
        <f t="array" ref="N845">_xlfn.IFS(L845=Kontrakter!$C$3,Kontrakter!$E$3,L845=Kontrakter!$C$2,Kontrakter!$E$2,L845=Kontrakter!$C$4,Kontrakter!$E$4,L845=Kontrakter!$C$5,Kontrakter!$E$5,L845=Kontrakter!$C$6,Kontrakter!$E$6,L845=Kontrakter!$C$7,Kontrakter!$E$7,L845=Kontrakter!$C$8,Kontrakter!$E$8,L845=Kontrakter!$C$9,Kontrakter!$E$9,L845=Kontrakter!$C$10,Kontrakter!$E$10,L845=Kontrakter!$C$11,Kontrakter!$E$11)</f>
        <v>tilsyn@elvia.no</v>
      </c>
    </row>
    <row r="846" spans="1:14" s="42" customFormat="1" x14ac:dyDescent="0.3">
      <c r="A846" s="43">
        <v>1610</v>
      </c>
      <c r="B846" s="42" t="s">
        <v>918</v>
      </c>
      <c r="F846" s="42">
        <v>3003</v>
      </c>
      <c r="G846" s="42" t="s">
        <v>1372</v>
      </c>
      <c r="H846" s="45" t="s">
        <v>1372</v>
      </c>
      <c r="I846" s="46">
        <v>8</v>
      </c>
      <c r="J846" s="46" t="s">
        <v>918</v>
      </c>
      <c r="K846" s="46"/>
      <c r="L846" s="45" t="str" cm="1">
        <f t="array" ref="L846">_xlfn.IFS(H846=Kontrakter!$B$3,Kontrakter!$C$3,H846=Kontrakter!$B$2,Kontrakter!$C$2,H846=Kontrakter!$B$4,Kontrakter!$C$4,H846=Kontrakter!$B$5,Kontrakter!$C$5,H846=Kontrakter!$B$6,Kontrakter!$C$6,H846=Kontrakter!$B$7,Kontrakter!$C$7,H846=Kontrakter!$B$8,Kontrakter!$C$8,H846=Kontrakter!$B$9,Kontrakter!$C$9,H846=Kontrakter!$B$10,Kontrakter!$C$10,H846=Kontrakter!$B$11,Kontrakter!$C$11)</f>
        <v>Rejlers Elsikkerhet AS</v>
      </c>
      <c r="M846" s="45" cm="1">
        <f t="array" ref="M846">_xlfn.IFS(L846=Kontrakter!$C$3,Kontrakter!$D$3,L846=Kontrakter!$C$2,Kontrakter!$D$2,L846=Kontrakter!$C$4,Kontrakter!$D$4,L846=Kontrakter!$C$5,Kontrakter!$D$5,L846=Kontrakter!$C$6,Kontrakter!$D$6,L846=Kontrakter!$C$7,Kontrakter!$D$7,L846=Kontrakter!$C$8,Kontrakter!$D$8,L846=Kontrakter!$C$9,Kontrakter!$D$9,L846=Kontrakter!$C$10,Kontrakter!$D$10,L846=Kontrakter!$C$11,Kontrakter!$D$11)</f>
        <v>95823000</v>
      </c>
      <c r="N846" s="47" t="str" cm="1">
        <f t="array" ref="N846">_xlfn.IFS(L846=Kontrakter!$C$3,Kontrakter!$E$3,L846=Kontrakter!$C$2,Kontrakter!$E$2,L846=Kontrakter!$C$4,Kontrakter!$E$4,L846=Kontrakter!$C$5,Kontrakter!$E$5,L846=Kontrakter!$C$6,Kontrakter!$E$6,L846=Kontrakter!$C$7,Kontrakter!$E$7,L846=Kontrakter!$C$8,Kontrakter!$E$8,L846=Kontrakter!$C$9,Kontrakter!$E$9,L846=Kontrakter!$C$10,Kontrakter!$E$10,L846=Kontrakter!$C$11,Kontrakter!$E$11)</f>
        <v>tilsyn@elvia.no</v>
      </c>
    </row>
    <row r="847" spans="1:14" s="42" customFormat="1" x14ac:dyDescent="0.3">
      <c r="A847" s="43">
        <v>1615</v>
      </c>
      <c r="B847" s="42" t="s">
        <v>918</v>
      </c>
      <c r="C847" s="42" t="s">
        <v>1611</v>
      </c>
      <c r="D847" s="42" t="s">
        <v>16</v>
      </c>
      <c r="F847" s="42">
        <v>3003</v>
      </c>
      <c r="G847" s="42" t="s">
        <v>1372</v>
      </c>
      <c r="H847" s="45" t="s">
        <v>1372</v>
      </c>
      <c r="I847" s="46">
        <v>8</v>
      </c>
      <c r="J847" s="46" t="s">
        <v>918</v>
      </c>
      <c r="K847" s="46"/>
      <c r="L847" s="45" t="str" cm="1">
        <f t="array" ref="L847">_xlfn.IFS(H847=Kontrakter!$B$3,Kontrakter!$C$3,H847=Kontrakter!$B$2,Kontrakter!$C$2,H847=Kontrakter!$B$4,Kontrakter!$C$4,H847=Kontrakter!$B$5,Kontrakter!$C$5,H847=Kontrakter!$B$6,Kontrakter!$C$6,H847=Kontrakter!$B$7,Kontrakter!$C$7,H847=Kontrakter!$B$8,Kontrakter!$C$8,H847=Kontrakter!$B$9,Kontrakter!$C$9,H847=Kontrakter!$B$10,Kontrakter!$C$10,H847=Kontrakter!$B$11,Kontrakter!$C$11)</f>
        <v>Rejlers Elsikkerhet AS</v>
      </c>
      <c r="M847" s="45" cm="1">
        <f t="array" ref="M847">_xlfn.IFS(L847=Kontrakter!$C$3,Kontrakter!$D$3,L847=Kontrakter!$C$2,Kontrakter!$D$2,L847=Kontrakter!$C$4,Kontrakter!$D$4,L847=Kontrakter!$C$5,Kontrakter!$D$5,L847=Kontrakter!$C$6,Kontrakter!$D$6,L847=Kontrakter!$C$7,Kontrakter!$D$7,L847=Kontrakter!$C$8,Kontrakter!$D$8,L847=Kontrakter!$C$9,Kontrakter!$D$9,L847=Kontrakter!$C$10,Kontrakter!$D$10,L847=Kontrakter!$C$11,Kontrakter!$D$11)</f>
        <v>95823000</v>
      </c>
      <c r="N847" s="47" t="str" cm="1">
        <f t="array" ref="N847">_xlfn.IFS(L847=Kontrakter!$C$3,Kontrakter!$E$3,L847=Kontrakter!$C$2,Kontrakter!$E$2,L847=Kontrakter!$C$4,Kontrakter!$E$4,L847=Kontrakter!$C$5,Kontrakter!$E$5,L847=Kontrakter!$C$6,Kontrakter!$E$6,L847=Kontrakter!$C$7,Kontrakter!$E$7,L847=Kontrakter!$C$8,Kontrakter!$E$8,L847=Kontrakter!$C$9,Kontrakter!$E$9,L847=Kontrakter!$C$10,Kontrakter!$E$10,L847=Kontrakter!$C$11,Kontrakter!$E$11)</f>
        <v>tilsyn@elvia.no</v>
      </c>
    </row>
    <row r="848" spans="1:14" s="42" customFormat="1" x14ac:dyDescent="0.3">
      <c r="A848" s="43">
        <v>1616</v>
      </c>
      <c r="B848" s="42" t="s">
        <v>918</v>
      </c>
      <c r="G848" s="42" t="s">
        <v>1372</v>
      </c>
      <c r="H848" s="45" t="s">
        <v>1372</v>
      </c>
      <c r="I848" s="46">
        <v>8</v>
      </c>
      <c r="J848" s="46" t="s">
        <v>918</v>
      </c>
      <c r="K848" s="46"/>
      <c r="L848" s="45" t="str" cm="1">
        <f t="array" ref="L848">_xlfn.IFS(H848=Kontrakter!$B$3,Kontrakter!$C$3,H848=Kontrakter!$B$2,Kontrakter!$C$2,H848=Kontrakter!$B$4,Kontrakter!$C$4,H848=Kontrakter!$B$5,Kontrakter!$C$5,H848=Kontrakter!$B$6,Kontrakter!$C$6,H848=Kontrakter!$B$7,Kontrakter!$C$7,H848=Kontrakter!$B$8,Kontrakter!$C$8,H848=Kontrakter!$B$9,Kontrakter!$C$9,H848=Kontrakter!$B$10,Kontrakter!$C$10,H848=Kontrakter!$B$11,Kontrakter!$C$11)</f>
        <v>Rejlers Elsikkerhet AS</v>
      </c>
      <c r="M848" s="45" cm="1">
        <f t="array" ref="M848">_xlfn.IFS(L848=Kontrakter!$C$3,Kontrakter!$D$3,L848=Kontrakter!$C$2,Kontrakter!$D$2,L848=Kontrakter!$C$4,Kontrakter!$D$4,L848=Kontrakter!$C$5,Kontrakter!$D$5,L848=Kontrakter!$C$6,Kontrakter!$D$6,L848=Kontrakter!$C$7,Kontrakter!$D$7,L848=Kontrakter!$C$8,Kontrakter!$D$8,L848=Kontrakter!$C$9,Kontrakter!$D$9,L848=Kontrakter!$C$10,Kontrakter!$D$10,L848=Kontrakter!$C$11,Kontrakter!$D$11)</f>
        <v>95823000</v>
      </c>
      <c r="N848" s="47" t="str" cm="1">
        <f t="array" ref="N848">_xlfn.IFS(L848=Kontrakter!$C$3,Kontrakter!$E$3,L848=Kontrakter!$C$2,Kontrakter!$E$2,L848=Kontrakter!$C$4,Kontrakter!$E$4,L848=Kontrakter!$C$5,Kontrakter!$E$5,L848=Kontrakter!$C$6,Kontrakter!$E$6,L848=Kontrakter!$C$7,Kontrakter!$E$7,L848=Kontrakter!$C$8,Kontrakter!$E$8,L848=Kontrakter!$C$9,Kontrakter!$E$9,L848=Kontrakter!$C$10,Kontrakter!$E$10,L848=Kontrakter!$C$11,Kontrakter!$E$11)</f>
        <v>tilsyn@elvia.no</v>
      </c>
    </row>
    <row r="849" spans="1:14" s="42" customFormat="1" x14ac:dyDescent="0.3">
      <c r="A849" s="43">
        <v>1620</v>
      </c>
      <c r="B849" s="42" t="s">
        <v>916</v>
      </c>
      <c r="C849" s="42" t="s">
        <v>917</v>
      </c>
      <c r="D849" s="42" t="s">
        <v>12</v>
      </c>
      <c r="F849" s="42">
        <v>3004</v>
      </c>
      <c r="G849" s="42" t="s">
        <v>1372</v>
      </c>
      <c r="H849" s="45" t="s">
        <v>1372</v>
      </c>
      <c r="I849" s="46">
        <v>8</v>
      </c>
      <c r="J849" s="46" t="s">
        <v>918</v>
      </c>
      <c r="K849" s="46"/>
      <c r="L849" s="45" t="str" cm="1">
        <f t="array" ref="L849">_xlfn.IFS(H849=Kontrakter!$B$3,Kontrakter!$C$3,H849=Kontrakter!$B$2,Kontrakter!$C$2,H849=Kontrakter!$B$4,Kontrakter!$C$4,H849=Kontrakter!$B$5,Kontrakter!$C$5,H849=Kontrakter!$B$6,Kontrakter!$C$6,H849=Kontrakter!$B$7,Kontrakter!$C$7,H849=Kontrakter!$B$8,Kontrakter!$C$8,H849=Kontrakter!$B$9,Kontrakter!$C$9,H849=Kontrakter!$B$10,Kontrakter!$C$10,H849=Kontrakter!$B$11,Kontrakter!$C$11)</f>
        <v>Rejlers Elsikkerhet AS</v>
      </c>
      <c r="M849" s="45" cm="1">
        <f t="array" ref="M849">_xlfn.IFS(L849=Kontrakter!$C$3,Kontrakter!$D$3,L849=Kontrakter!$C$2,Kontrakter!$D$2,L849=Kontrakter!$C$4,Kontrakter!$D$4,L849=Kontrakter!$C$5,Kontrakter!$D$5,L849=Kontrakter!$C$6,Kontrakter!$D$6,L849=Kontrakter!$C$7,Kontrakter!$D$7,L849=Kontrakter!$C$8,Kontrakter!$D$8,L849=Kontrakter!$C$9,Kontrakter!$D$9,L849=Kontrakter!$C$10,Kontrakter!$D$10,L849=Kontrakter!$C$11,Kontrakter!$D$11)</f>
        <v>95823000</v>
      </c>
      <c r="N849" s="47" t="str" cm="1">
        <f t="array" ref="N849">_xlfn.IFS(L849=Kontrakter!$C$3,Kontrakter!$E$3,L849=Kontrakter!$C$2,Kontrakter!$E$2,L849=Kontrakter!$C$4,Kontrakter!$E$4,L849=Kontrakter!$C$5,Kontrakter!$E$5,L849=Kontrakter!$C$6,Kontrakter!$E$6,L849=Kontrakter!$C$7,Kontrakter!$E$7,L849=Kontrakter!$C$8,Kontrakter!$E$8,L849=Kontrakter!$C$9,Kontrakter!$E$9,L849=Kontrakter!$C$10,Kontrakter!$E$10,L849=Kontrakter!$C$11,Kontrakter!$E$11)</f>
        <v>tilsyn@elvia.no</v>
      </c>
    </row>
    <row r="850" spans="1:14" s="42" customFormat="1" x14ac:dyDescent="0.3">
      <c r="A850" s="43">
        <v>1621</v>
      </c>
      <c r="B850" s="42" t="s">
        <v>916</v>
      </c>
      <c r="C850" s="42" t="s">
        <v>919</v>
      </c>
      <c r="D850" s="42" t="s">
        <v>15</v>
      </c>
      <c r="F850" s="42">
        <v>3004</v>
      </c>
      <c r="G850" s="42" t="s">
        <v>1372</v>
      </c>
      <c r="H850" s="45" t="s">
        <v>1372</v>
      </c>
      <c r="I850" s="46">
        <v>8</v>
      </c>
      <c r="J850" s="46" t="s">
        <v>918</v>
      </c>
      <c r="K850" s="46"/>
      <c r="L850" s="45" t="str" cm="1">
        <f t="array" ref="L850">_xlfn.IFS(H850=Kontrakter!$B$3,Kontrakter!$C$3,H850=Kontrakter!$B$2,Kontrakter!$C$2,H850=Kontrakter!$B$4,Kontrakter!$C$4,H850=Kontrakter!$B$5,Kontrakter!$C$5,H850=Kontrakter!$B$6,Kontrakter!$C$6,H850=Kontrakter!$B$7,Kontrakter!$C$7,H850=Kontrakter!$B$8,Kontrakter!$C$8,H850=Kontrakter!$B$9,Kontrakter!$C$9,H850=Kontrakter!$B$10,Kontrakter!$C$10,H850=Kontrakter!$B$11,Kontrakter!$C$11)</f>
        <v>Rejlers Elsikkerhet AS</v>
      </c>
      <c r="M850" s="45" cm="1">
        <f t="array" ref="M850">_xlfn.IFS(L850=Kontrakter!$C$3,Kontrakter!$D$3,L850=Kontrakter!$C$2,Kontrakter!$D$2,L850=Kontrakter!$C$4,Kontrakter!$D$4,L850=Kontrakter!$C$5,Kontrakter!$D$5,L850=Kontrakter!$C$6,Kontrakter!$D$6,L850=Kontrakter!$C$7,Kontrakter!$D$7,L850=Kontrakter!$C$8,Kontrakter!$D$8,L850=Kontrakter!$C$9,Kontrakter!$D$9,L850=Kontrakter!$C$10,Kontrakter!$D$10,L850=Kontrakter!$C$11,Kontrakter!$D$11)</f>
        <v>95823000</v>
      </c>
      <c r="N850" s="47" t="str" cm="1">
        <f t="array" ref="N850">_xlfn.IFS(L850=Kontrakter!$C$3,Kontrakter!$E$3,L850=Kontrakter!$C$2,Kontrakter!$E$2,L850=Kontrakter!$C$4,Kontrakter!$E$4,L850=Kontrakter!$C$5,Kontrakter!$E$5,L850=Kontrakter!$C$6,Kontrakter!$E$6,L850=Kontrakter!$C$7,Kontrakter!$E$7,L850=Kontrakter!$C$8,Kontrakter!$E$8,L850=Kontrakter!$C$9,Kontrakter!$E$9,L850=Kontrakter!$C$10,Kontrakter!$E$10,L850=Kontrakter!$C$11,Kontrakter!$E$11)</f>
        <v>tilsyn@elvia.no</v>
      </c>
    </row>
    <row r="851" spans="1:14" s="42" customFormat="1" x14ac:dyDescent="0.3">
      <c r="A851" s="43">
        <v>1622</v>
      </c>
      <c r="B851" s="42" t="s">
        <v>916</v>
      </c>
      <c r="C851" s="42" t="s">
        <v>917</v>
      </c>
      <c r="D851" s="42" t="s">
        <v>12</v>
      </c>
      <c r="F851" s="42">
        <v>3004</v>
      </c>
      <c r="G851" s="42" t="s">
        <v>1372</v>
      </c>
      <c r="H851" s="45" t="s">
        <v>1372</v>
      </c>
      <c r="I851" s="46">
        <v>8</v>
      </c>
      <c r="J851" s="46" t="s">
        <v>918</v>
      </c>
      <c r="K851" s="46"/>
      <c r="L851" s="45" t="str" cm="1">
        <f t="array" ref="L851">_xlfn.IFS(H851=Kontrakter!$B$3,Kontrakter!$C$3,H851=Kontrakter!$B$2,Kontrakter!$C$2,H851=Kontrakter!$B$4,Kontrakter!$C$4,H851=Kontrakter!$B$5,Kontrakter!$C$5,H851=Kontrakter!$B$6,Kontrakter!$C$6,H851=Kontrakter!$B$7,Kontrakter!$C$7,H851=Kontrakter!$B$8,Kontrakter!$C$8,H851=Kontrakter!$B$9,Kontrakter!$C$9,H851=Kontrakter!$B$10,Kontrakter!$C$10,H851=Kontrakter!$B$11,Kontrakter!$C$11)</f>
        <v>Rejlers Elsikkerhet AS</v>
      </c>
      <c r="M851" s="45" cm="1">
        <f t="array" ref="M851">_xlfn.IFS(L851=Kontrakter!$C$3,Kontrakter!$D$3,L851=Kontrakter!$C$2,Kontrakter!$D$2,L851=Kontrakter!$C$4,Kontrakter!$D$4,L851=Kontrakter!$C$5,Kontrakter!$D$5,L851=Kontrakter!$C$6,Kontrakter!$D$6,L851=Kontrakter!$C$7,Kontrakter!$D$7,L851=Kontrakter!$C$8,Kontrakter!$D$8,L851=Kontrakter!$C$9,Kontrakter!$D$9,L851=Kontrakter!$C$10,Kontrakter!$D$10,L851=Kontrakter!$C$11,Kontrakter!$D$11)</f>
        <v>95823000</v>
      </c>
      <c r="N851" s="47" t="str" cm="1">
        <f t="array" ref="N851">_xlfn.IFS(L851=Kontrakter!$C$3,Kontrakter!$E$3,L851=Kontrakter!$C$2,Kontrakter!$E$2,L851=Kontrakter!$C$4,Kontrakter!$E$4,L851=Kontrakter!$C$5,Kontrakter!$E$5,L851=Kontrakter!$C$6,Kontrakter!$E$6,L851=Kontrakter!$C$7,Kontrakter!$E$7,L851=Kontrakter!$C$8,Kontrakter!$E$8,L851=Kontrakter!$C$9,Kontrakter!$E$9,L851=Kontrakter!$C$10,Kontrakter!$E$10,L851=Kontrakter!$C$11,Kontrakter!$E$11)</f>
        <v>tilsyn@elvia.no</v>
      </c>
    </row>
    <row r="852" spans="1:14" s="42" customFormat="1" x14ac:dyDescent="0.3">
      <c r="A852" s="43">
        <v>1623</v>
      </c>
      <c r="B852" s="42" t="s">
        <v>916</v>
      </c>
      <c r="C852" s="42" t="s">
        <v>919</v>
      </c>
      <c r="D852" s="42" t="s">
        <v>15</v>
      </c>
      <c r="F852" s="42">
        <v>3004</v>
      </c>
      <c r="G852" s="42" t="s">
        <v>1372</v>
      </c>
      <c r="H852" s="45" t="s">
        <v>1372</v>
      </c>
      <c r="I852" s="46">
        <v>8</v>
      </c>
      <c r="J852" s="46" t="s">
        <v>918</v>
      </c>
      <c r="K852" s="46"/>
      <c r="L852" s="45" t="str" cm="1">
        <f t="array" ref="L852">_xlfn.IFS(H852=Kontrakter!$B$3,Kontrakter!$C$3,H852=Kontrakter!$B$2,Kontrakter!$C$2,H852=Kontrakter!$B$4,Kontrakter!$C$4,H852=Kontrakter!$B$5,Kontrakter!$C$5,H852=Kontrakter!$B$6,Kontrakter!$C$6,H852=Kontrakter!$B$7,Kontrakter!$C$7,H852=Kontrakter!$B$8,Kontrakter!$C$8,H852=Kontrakter!$B$9,Kontrakter!$C$9,H852=Kontrakter!$B$10,Kontrakter!$C$10,H852=Kontrakter!$B$11,Kontrakter!$C$11)</f>
        <v>Rejlers Elsikkerhet AS</v>
      </c>
      <c r="M852" s="45" cm="1">
        <f t="array" ref="M852">_xlfn.IFS(L852=Kontrakter!$C$3,Kontrakter!$D$3,L852=Kontrakter!$C$2,Kontrakter!$D$2,L852=Kontrakter!$C$4,Kontrakter!$D$4,L852=Kontrakter!$C$5,Kontrakter!$D$5,L852=Kontrakter!$C$6,Kontrakter!$D$6,L852=Kontrakter!$C$7,Kontrakter!$D$7,L852=Kontrakter!$C$8,Kontrakter!$D$8,L852=Kontrakter!$C$9,Kontrakter!$D$9,L852=Kontrakter!$C$10,Kontrakter!$D$10,L852=Kontrakter!$C$11,Kontrakter!$D$11)</f>
        <v>95823000</v>
      </c>
      <c r="N852" s="47" t="str" cm="1">
        <f t="array" ref="N852">_xlfn.IFS(L852=Kontrakter!$C$3,Kontrakter!$E$3,L852=Kontrakter!$C$2,Kontrakter!$E$2,L852=Kontrakter!$C$4,Kontrakter!$E$4,L852=Kontrakter!$C$5,Kontrakter!$E$5,L852=Kontrakter!$C$6,Kontrakter!$E$6,L852=Kontrakter!$C$7,Kontrakter!$E$7,L852=Kontrakter!$C$8,Kontrakter!$E$8,L852=Kontrakter!$C$9,Kontrakter!$E$9,L852=Kontrakter!$C$10,Kontrakter!$E$10,L852=Kontrakter!$C$11,Kontrakter!$E$11)</f>
        <v>tilsyn@elvia.no</v>
      </c>
    </row>
    <row r="853" spans="1:14" s="42" customFormat="1" x14ac:dyDescent="0.3">
      <c r="A853" s="43">
        <v>1624</v>
      </c>
      <c r="B853" s="42" t="s">
        <v>916</v>
      </c>
      <c r="C853" s="42" t="s">
        <v>920</v>
      </c>
      <c r="D853" s="42" t="s">
        <v>16</v>
      </c>
      <c r="F853" s="42">
        <v>3004</v>
      </c>
      <c r="G853" s="42" t="s">
        <v>1372</v>
      </c>
      <c r="H853" s="45" t="s">
        <v>1372</v>
      </c>
      <c r="I853" s="46">
        <v>8</v>
      </c>
      <c r="J853" s="46" t="s">
        <v>918</v>
      </c>
      <c r="K853" s="46"/>
      <c r="L853" s="45" t="str" cm="1">
        <f t="array" ref="L853">_xlfn.IFS(H853=Kontrakter!$B$3,Kontrakter!$C$3,H853=Kontrakter!$B$2,Kontrakter!$C$2,H853=Kontrakter!$B$4,Kontrakter!$C$4,H853=Kontrakter!$B$5,Kontrakter!$C$5,H853=Kontrakter!$B$6,Kontrakter!$C$6,H853=Kontrakter!$B$7,Kontrakter!$C$7,H853=Kontrakter!$B$8,Kontrakter!$C$8,H853=Kontrakter!$B$9,Kontrakter!$C$9,H853=Kontrakter!$B$10,Kontrakter!$C$10,H853=Kontrakter!$B$11,Kontrakter!$C$11)</f>
        <v>Rejlers Elsikkerhet AS</v>
      </c>
      <c r="M853" s="45" cm="1">
        <f t="array" ref="M853">_xlfn.IFS(L853=Kontrakter!$C$3,Kontrakter!$D$3,L853=Kontrakter!$C$2,Kontrakter!$D$2,L853=Kontrakter!$C$4,Kontrakter!$D$4,L853=Kontrakter!$C$5,Kontrakter!$D$5,L853=Kontrakter!$C$6,Kontrakter!$D$6,L853=Kontrakter!$C$7,Kontrakter!$D$7,L853=Kontrakter!$C$8,Kontrakter!$D$8,L853=Kontrakter!$C$9,Kontrakter!$D$9,L853=Kontrakter!$C$10,Kontrakter!$D$10,L853=Kontrakter!$C$11,Kontrakter!$D$11)</f>
        <v>95823000</v>
      </c>
      <c r="N853" s="47" t="str" cm="1">
        <f t="array" ref="N853">_xlfn.IFS(L853=Kontrakter!$C$3,Kontrakter!$E$3,L853=Kontrakter!$C$2,Kontrakter!$E$2,L853=Kontrakter!$C$4,Kontrakter!$E$4,L853=Kontrakter!$C$5,Kontrakter!$E$5,L853=Kontrakter!$C$6,Kontrakter!$E$6,L853=Kontrakter!$C$7,Kontrakter!$E$7,L853=Kontrakter!$C$8,Kontrakter!$E$8,L853=Kontrakter!$C$9,Kontrakter!$E$9,L853=Kontrakter!$C$10,Kontrakter!$E$10,L853=Kontrakter!$C$11,Kontrakter!$E$11)</f>
        <v>tilsyn@elvia.no</v>
      </c>
    </row>
    <row r="854" spans="1:14" s="42" customFormat="1" x14ac:dyDescent="0.3">
      <c r="A854" s="43">
        <v>1625</v>
      </c>
      <c r="B854" s="42" t="s">
        <v>921</v>
      </c>
      <c r="C854" s="42" t="s">
        <v>922</v>
      </c>
      <c r="D854" s="42" t="s">
        <v>12</v>
      </c>
      <c r="F854" s="42">
        <v>3004</v>
      </c>
      <c r="G854" s="42" t="s">
        <v>1372</v>
      </c>
      <c r="H854" s="45" t="s">
        <v>1372</v>
      </c>
      <c r="I854" s="46">
        <v>8</v>
      </c>
      <c r="J854" s="46" t="s">
        <v>918</v>
      </c>
      <c r="K854" s="46"/>
      <c r="L854" s="45" t="str" cm="1">
        <f t="array" ref="L854">_xlfn.IFS(H854=Kontrakter!$B$3,Kontrakter!$C$3,H854=Kontrakter!$B$2,Kontrakter!$C$2,H854=Kontrakter!$B$4,Kontrakter!$C$4,H854=Kontrakter!$B$5,Kontrakter!$C$5,H854=Kontrakter!$B$6,Kontrakter!$C$6,H854=Kontrakter!$B$7,Kontrakter!$C$7,H854=Kontrakter!$B$8,Kontrakter!$C$8,H854=Kontrakter!$B$9,Kontrakter!$C$9,H854=Kontrakter!$B$10,Kontrakter!$C$10,H854=Kontrakter!$B$11,Kontrakter!$C$11)</f>
        <v>Rejlers Elsikkerhet AS</v>
      </c>
      <c r="M854" s="45" cm="1">
        <f t="array" ref="M854">_xlfn.IFS(L854=Kontrakter!$C$3,Kontrakter!$D$3,L854=Kontrakter!$C$2,Kontrakter!$D$2,L854=Kontrakter!$C$4,Kontrakter!$D$4,L854=Kontrakter!$C$5,Kontrakter!$D$5,L854=Kontrakter!$C$6,Kontrakter!$D$6,L854=Kontrakter!$C$7,Kontrakter!$D$7,L854=Kontrakter!$C$8,Kontrakter!$D$8,L854=Kontrakter!$C$9,Kontrakter!$D$9,L854=Kontrakter!$C$10,Kontrakter!$D$10,L854=Kontrakter!$C$11,Kontrakter!$D$11)</f>
        <v>95823000</v>
      </c>
      <c r="N854" s="47" t="str" cm="1">
        <f t="array" ref="N854">_xlfn.IFS(L854=Kontrakter!$C$3,Kontrakter!$E$3,L854=Kontrakter!$C$2,Kontrakter!$E$2,L854=Kontrakter!$C$4,Kontrakter!$E$4,L854=Kontrakter!$C$5,Kontrakter!$E$5,L854=Kontrakter!$C$6,Kontrakter!$E$6,L854=Kontrakter!$C$7,Kontrakter!$E$7,L854=Kontrakter!$C$8,Kontrakter!$E$8,L854=Kontrakter!$C$9,Kontrakter!$E$9,L854=Kontrakter!$C$10,Kontrakter!$E$10,L854=Kontrakter!$C$11,Kontrakter!$E$11)</f>
        <v>tilsyn@elvia.no</v>
      </c>
    </row>
    <row r="855" spans="1:14" s="42" customFormat="1" x14ac:dyDescent="0.3">
      <c r="A855" s="43">
        <v>1626</v>
      </c>
      <c r="B855" s="42" t="s">
        <v>921</v>
      </c>
      <c r="C855" s="42" t="s">
        <v>923</v>
      </c>
      <c r="D855" s="42" t="s">
        <v>16</v>
      </c>
      <c r="F855" s="42">
        <v>3004</v>
      </c>
      <c r="G855" s="42" t="s">
        <v>1372</v>
      </c>
      <c r="H855" s="45" t="s">
        <v>1372</v>
      </c>
      <c r="I855" s="46">
        <v>8</v>
      </c>
      <c r="J855" s="46" t="s">
        <v>918</v>
      </c>
      <c r="K855" s="46"/>
      <c r="L855" s="45" t="str" cm="1">
        <f t="array" ref="L855">_xlfn.IFS(H855=Kontrakter!$B$3,Kontrakter!$C$3,H855=Kontrakter!$B$2,Kontrakter!$C$2,H855=Kontrakter!$B$4,Kontrakter!$C$4,H855=Kontrakter!$B$5,Kontrakter!$C$5,H855=Kontrakter!$B$6,Kontrakter!$C$6,H855=Kontrakter!$B$7,Kontrakter!$C$7,H855=Kontrakter!$B$8,Kontrakter!$C$8,H855=Kontrakter!$B$9,Kontrakter!$C$9,H855=Kontrakter!$B$10,Kontrakter!$C$10,H855=Kontrakter!$B$11,Kontrakter!$C$11)</f>
        <v>Rejlers Elsikkerhet AS</v>
      </c>
      <c r="M855" s="45" cm="1">
        <f t="array" ref="M855">_xlfn.IFS(L855=Kontrakter!$C$3,Kontrakter!$D$3,L855=Kontrakter!$C$2,Kontrakter!$D$2,L855=Kontrakter!$C$4,Kontrakter!$D$4,L855=Kontrakter!$C$5,Kontrakter!$D$5,L855=Kontrakter!$C$6,Kontrakter!$D$6,L855=Kontrakter!$C$7,Kontrakter!$D$7,L855=Kontrakter!$C$8,Kontrakter!$D$8,L855=Kontrakter!$C$9,Kontrakter!$D$9,L855=Kontrakter!$C$10,Kontrakter!$D$10,L855=Kontrakter!$C$11,Kontrakter!$D$11)</f>
        <v>95823000</v>
      </c>
      <c r="N855" s="47" t="str" cm="1">
        <f t="array" ref="N855">_xlfn.IFS(L855=Kontrakter!$C$3,Kontrakter!$E$3,L855=Kontrakter!$C$2,Kontrakter!$E$2,L855=Kontrakter!$C$4,Kontrakter!$E$4,L855=Kontrakter!$C$5,Kontrakter!$E$5,L855=Kontrakter!$C$6,Kontrakter!$E$6,L855=Kontrakter!$C$7,Kontrakter!$E$7,L855=Kontrakter!$C$8,Kontrakter!$E$8,L855=Kontrakter!$C$9,Kontrakter!$E$9,L855=Kontrakter!$C$10,Kontrakter!$E$10,L855=Kontrakter!$C$11,Kontrakter!$E$11)</f>
        <v>tilsyn@elvia.no</v>
      </c>
    </row>
    <row r="856" spans="1:14" s="42" customFormat="1" x14ac:dyDescent="0.3">
      <c r="A856" s="43">
        <v>1628</v>
      </c>
      <c r="B856" s="42" t="s">
        <v>924</v>
      </c>
      <c r="C856" s="42" t="s">
        <v>925</v>
      </c>
      <c r="D856" s="42" t="s">
        <v>16</v>
      </c>
      <c r="F856" s="42">
        <v>3004</v>
      </c>
      <c r="G856" s="42" t="s">
        <v>1372</v>
      </c>
      <c r="H856" s="45" t="s">
        <v>1372</v>
      </c>
      <c r="I856" s="46">
        <v>8</v>
      </c>
      <c r="J856" s="46" t="s">
        <v>918</v>
      </c>
      <c r="K856" s="46"/>
      <c r="L856" s="45" t="str" cm="1">
        <f t="array" ref="L856">_xlfn.IFS(H856=Kontrakter!$B$3,Kontrakter!$C$3,H856=Kontrakter!$B$2,Kontrakter!$C$2,H856=Kontrakter!$B$4,Kontrakter!$C$4,H856=Kontrakter!$B$5,Kontrakter!$C$5,H856=Kontrakter!$B$6,Kontrakter!$C$6,H856=Kontrakter!$B$7,Kontrakter!$C$7,H856=Kontrakter!$B$8,Kontrakter!$C$8,H856=Kontrakter!$B$9,Kontrakter!$C$9,H856=Kontrakter!$B$10,Kontrakter!$C$10,H856=Kontrakter!$B$11,Kontrakter!$C$11)</f>
        <v>Rejlers Elsikkerhet AS</v>
      </c>
      <c r="M856" s="45" cm="1">
        <f t="array" ref="M856">_xlfn.IFS(L856=Kontrakter!$C$3,Kontrakter!$D$3,L856=Kontrakter!$C$2,Kontrakter!$D$2,L856=Kontrakter!$C$4,Kontrakter!$D$4,L856=Kontrakter!$C$5,Kontrakter!$D$5,L856=Kontrakter!$C$6,Kontrakter!$D$6,L856=Kontrakter!$C$7,Kontrakter!$D$7,L856=Kontrakter!$C$8,Kontrakter!$D$8,L856=Kontrakter!$C$9,Kontrakter!$D$9,L856=Kontrakter!$C$10,Kontrakter!$D$10,L856=Kontrakter!$C$11,Kontrakter!$D$11)</f>
        <v>95823000</v>
      </c>
      <c r="N856" s="47" t="str" cm="1">
        <f t="array" ref="N856">_xlfn.IFS(L856=Kontrakter!$C$3,Kontrakter!$E$3,L856=Kontrakter!$C$2,Kontrakter!$E$2,L856=Kontrakter!$C$4,Kontrakter!$E$4,L856=Kontrakter!$C$5,Kontrakter!$E$5,L856=Kontrakter!$C$6,Kontrakter!$E$6,L856=Kontrakter!$C$7,Kontrakter!$E$7,L856=Kontrakter!$C$8,Kontrakter!$E$8,L856=Kontrakter!$C$9,Kontrakter!$E$9,L856=Kontrakter!$C$10,Kontrakter!$E$10,L856=Kontrakter!$C$11,Kontrakter!$E$11)</f>
        <v>tilsyn@elvia.no</v>
      </c>
    </row>
    <row r="857" spans="1:14" s="42" customFormat="1" x14ac:dyDescent="0.3">
      <c r="A857" s="43">
        <v>1630</v>
      </c>
      <c r="G857" s="42" t="s">
        <v>1372</v>
      </c>
      <c r="H857" s="45" t="s">
        <v>1372</v>
      </c>
      <c r="I857" s="46">
        <v>8</v>
      </c>
      <c r="J857" s="46" t="s">
        <v>918</v>
      </c>
      <c r="K857" s="46"/>
      <c r="L857" s="45" t="str" cm="1">
        <f t="array" ref="L857">_xlfn.IFS(H857=Kontrakter!$B$3,Kontrakter!$C$3,H857=Kontrakter!$B$2,Kontrakter!$C$2,H857=Kontrakter!$B$4,Kontrakter!$C$4,H857=Kontrakter!$B$5,Kontrakter!$C$5,H857=Kontrakter!$B$6,Kontrakter!$C$6,H857=Kontrakter!$B$7,Kontrakter!$C$7,H857=Kontrakter!$B$8,Kontrakter!$C$8,H857=Kontrakter!$B$9,Kontrakter!$C$9,H857=Kontrakter!$B$10,Kontrakter!$C$10,H857=Kontrakter!$B$11,Kontrakter!$C$11)</f>
        <v>Rejlers Elsikkerhet AS</v>
      </c>
      <c r="M857" s="45" cm="1">
        <f t="array" ref="M857">_xlfn.IFS(L857=Kontrakter!$C$3,Kontrakter!$D$3,L857=Kontrakter!$C$2,Kontrakter!$D$2,L857=Kontrakter!$C$4,Kontrakter!$D$4,L857=Kontrakter!$C$5,Kontrakter!$D$5,L857=Kontrakter!$C$6,Kontrakter!$D$6,L857=Kontrakter!$C$7,Kontrakter!$D$7,L857=Kontrakter!$C$8,Kontrakter!$D$8,L857=Kontrakter!$C$9,Kontrakter!$D$9,L857=Kontrakter!$C$10,Kontrakter!$D$10,L857=Kontrakter!$C$11,Kontrakter!$D$11)</f>
        <v>95823000</v>
      </c>
      <c r="N857" s="47" t="str" cm="1">
        <f t="array" ref="N857">_xlfn.IFS(L857=Kontrakter!$C$3,Kontrakter!$E$3,L857=Kontrakter!$C$2,Kontrakter!$E$2,L857=Kontrakter!$C$4,Kontrakter!$E$4,L857=Kontrakter!$C$5,Kontrakter!$E$5,L857=Kontrakter!$C$6,Kontrakter!$E$6,L857=Kontrakter!$C$7,Kontrakter!$E$7,L857=Kontrakter!$C$8,Kontrakter!$E$8,L857=Kontrakter!$C$9,Kontrakter!$E$9,L857=Kontrakter!$C$10,Kontrakter!$E$10,L857=Kontrakter!$C$11,Kontrakter!$E$11)</f>
        <v>tilsyn@elvia.no</v>
      </c>
    </row>
    <row r="858" spans="1:14" s="42" customFormat="1" x14ac:dyDescent="0.3">
      <c r="A858" s="43">
        <v>1640</v>
      </c>
      <c r="B858" s="42" t="s">
        <v>926</v>
      </c>
      <c r="C858" s="42" t="s">
        <v>927</v>
      </c>
      <c r="D858" s="42" t="s">
        <v>16</v>
      </c>
      <c r="F858" s="42">
        <v>3017</v>
      </c>
      <c r="G858" s="42" t="s">
        <v>1372</v>
      </c>
      <c r="H858" s="45" t="s">
        <v>1372</v>
      </c>
      <c r="I858" s="46">
        <v>8</v>
      </c>
      <c r="J858" s="46" t="s">
        <v>926</v>
      </c>
      <c r="K858" s="46"/>
      <c r="L858" s="45" t="str" cm="1">
        <f t="array" ref="L858">_xlfn.IFS(H858=Kontrakter!$B$3,Kontrakter!$C$3,H858=Kontrakter!$B$2,Kontrakter!$C$2,H858=Kontrakter!$B$4,Kontrakter!$C$4,H858=Kontrakter!$B$5,Kontrakter!$C$5,H858=Kontrakter!$B$6,Kontrakter!$C$6,H858=Kontrakter!$B$7,Kontrakter!$C$7,H858=Kontrakter!$B$8,Kontrakter!$C$8,H858=Kontrakter!$B$9,Kontrakter!$C$9,H858=Kontrakter!$B$10,Kontrakter!$C$10,H858=Kontrakter!$B$11,Kontrakter!$C$11)</f>
        <v>Rejlers Elsikkerhet AS</v>
      </c>
      <c r="M858" s="45" cm="1">
        <f t="array" ref="M858">_xlfn.IFS(L858=Kontrakter!$C$3,Kontrakter!$D$3,L858=Kontrakter!$C$2,Kontrakter!$D$2,L858=Kontrakter!$C$4,Kontrakter!$D$4,L858=Kontrakter!$C$5,Kontrakter!$D$5,L858=Kontrakter!$C$6,Kontrakter!$D$6,L858=Kontrakter!$C$7,Kontrakter!$D$7,L858=Kontrakter!$C$8,Kontrakter!$D$8,L858=Kontrakter!$C$9,Kontrakter!$D$9,L858=Kontrakter!$C$10,Kontrakter!$D$10,L858=Kontrakter!$C$11,Kontrakter!$D$11)</f>
        <v>95823000</v>
      </c>
      <c r="N858" s="47" t="str" cm="1">
        <f t="array" ref="N858">_xlfn.IFS(L858=Kontrakter!$C$3,Kontrakter!$E$3,L858=Kontrakter!$C$2,Kontrakter!$E$2,L858=Kontrakter!$C$4,Kontrakter!$E$4,L858=Kontrakter!$C$5,Kontrakter!$E$5,L858=Kontrakter!$C$6,Kontrakter!$E$6,L858=Kontrakter!$C$7,Kontrakter!$E$7,L858=Kontrakter!$C$8,Kontrakter!$E$8,L858=Kontrakter!$C$9,Kontrakter!$E$9,L858=Kontrakter!$C$10,Kontrakter!$E$10,L858=Kontrakter!$C$11,Kontrakter!$E$11)</f>
        <v>tilsyn@elvia.no</v>
      </c>
    </row>
    <row r="859" spans="1:14" s="42" customFormat="1" x14ac:dyDescent="0.3">
      <c r="A859" s="43">
        <v>1641</v>
      </c>
      <c r="B859" s="42" t="s">
        <v>926</v>
      </c>
      <c r="C859" s="42" t="s">
        <v>928</v>
      </c>
      <c r="D859" s="42" t="s">
        <v>12</v>
      </c>
      <c r="F859" s="42">
        <v>3017</v>
      </c>
      <c r="G859" s="42" t="s">
        <v>1372</v>
      </c>
      <c r="H859" s="45" t="s">
        <v>1372</v>
      </c>
      <c r="I859" s="46">
        <v>8</v>
      </c>
      <c r="J859" s="46" t="s">
        <v>926</v>
      </c>
      <c r="K859" s="46"/>
      <c r="L859" s="45" t="str" cm="1">
        <f t="array" ref="L859">_xlfn.IFS(H859=Kontrakter!$B$3,Kontrakter!$C$3,H859=Kontrakter!$B$2,Kontrakter!$C$2,H859=Kontrakter!$B$4,Kontrakter!$C$4,H859=Kontrakter!$B$5,Kontrakter!$C$5,H859=Kontrakter!$B$6,Kontrakter!$C$6,H859=Kontrakter!$B$7,Kontrakter!$C$7,H859=Kontrakter!$B$8,Kontrakter!$C$8,H859=Kontrakter!$B$9,Kontrakter!$C$9,H859=Kontrakter!$B$10,Kontrakter!$C$10,H859=Kontrakter!$B$11,Kontrakter!$C$11)</f>
        <v>Rejlers Elsikkerhet AS</v>
      </c>
      <c r="M859" s="45" cm="1">
        <f t="array" ref="M859">_xlfn.IFS(L859=Kontrakter!$C$3,Kontrakter!$D$3,L859=Kontrakter!$C$2,Kontrakter!$D$2,L859=Kontrakter!$C$4,Kontrakter!$D$4,L859=Kontrakter!$C$5,Kontrakter!$D$5,L859=Kontrakter!$C$6,Kontrakter!$D$6,L859=Kontrakter!$C$7,Kontrakter!$D$7,L859=Kontrakter!$C$8,Kontrakter!$D$8,L859=Kontrakter!$C$9,Kontrakter!$D$9,L859=Kontrakter!$C$10,Kontrakter!$D$10,L859=Kontrakter!$C$11,Kontrakter!$D$11)</f>
        <v>95823000</v>
      </c>
      <c r="N859" s="47" t="str" cm="1">
        <f t="array" ref="N859">_xlfn.IFS(L859=Kontrakter!$C$3,Kontrakter!$E$3,L859=Kontrakter!$C$2,Kontrakter!$E$2,L859=Kontrakter!$C$4,Kontrakter!$E$4,L859=Kontrakter!$C$5,Kontrakter!$E$5,L859=Kontrakter!$C$6,Kontrakter!$E$6,L859=Kontrakter!$C$7,Kontrakter!$E$7,L859=Kontrakter!$C$8,Kontrakter!$E$8,L859=Kontrakter!$C$9,Kontrakter!$E$9,L859=Kontrakter!$C$10,Kontrakter!$E$10,L859=Kontrakter!$C$11,Kontrakter!$E$11)</f>
        <v>tilsyn@elvia.no</v>
      </c>
    </row>
    <row r="860" spans="1:14" s="42" customFormat="1" x14ac:dyDescent="0.3">
      <c r="A860" s="43">
        <v>1642</v>
      </c>
      <c r="B860" s="42" t="s">
        <v>929</v>
      </c>
      <c r="C860" s="42" t="s">
        <v>930</v>
      </c>
      <c r="D860" s="42" t="s">
        <v>15</v>
      </c>
      <c r="F860" s="42">
        <v>3017</v>
      </c>
      <c r="G860" s="42" t="s">
        <v>1372</v>
      </c>
      <c r="H860" s="45" t="s">
        <v>1372</v>
      </c>
      <c r="I860" s="46">
        <v>8</v>
      </c>
      <c r="J860" s="46" t="s">
        <v>926</v>
      </c>
      <c r="K860" s="46"/>
      <c r="L860" s="45" t="str" cm="1">
        <f t="array" ref="L860">_xlfn.IFS(H860=Kontrakter!$B$3,Kontrakter!$C$3,H860=Kontrakter!$B$2,Kontrakter!$C$2,H860=Kontrakter!$B$4,Kontrakter!$C$4,H860=Kontrakter!$B$5,Kontrakter!$C$5,H860=Kontrakter!$B$6,Kontrakter!$C$6,H860=Kontrakter!$B$7,Kontrakter!$C$7,H860=Kontrakter!$B$8,Kontrakter!$C$8,H860=Kontrakter!$B$9,Kontrakter!$C$9,H860=Kontrakter!$B$10,Kontrakter!$C$10,H860=Kontrakter!$B$11,Kontrakter!$C$11)</f>
        <v>Rejlers Elsikkerhet AS</v>
      </c>
      <c r="M860" s="45" cm="1">
        <f t="array" ref="M860">_xlfn.IFS(L860=Kontrakter!$C$3,Kontrakter!$D$3,L860=Kontrakter!$C$2,Kontrakter!$D$2,L860=Kontrakter!$C$4,Kontrakter!$D$4,L860=Kontrakter!$C$5,Kontrakter!$D$5,L860=Kontrakter!$C$6,Kontrakter!$D$6,L860=Kontrakter!$C$7,Kontrakter!$D$7,L860=Kontrakter!$C$8,Kontrakter!$D$8,L860=Kontrakter!$C$9,Kontrakter!$D$9,L860=Kontrakter!$C$10,Kontrakter!$D$10,L860=Kontrakter!$C$11,Kontrakter!$D$11)</f>
        <v>95823000</v>
      </c>
      <c r="N860" s="47" t="str" cm="1">
        <f t="array" ref="N860">_xlfn.IFS(L860=Kontrakter!$C$3,Kontrakter!$E$3,L860=Kontrakter!$C$2,Kontrakter!$E$2,L860=Kontrakter!$C$4,Kontrakter!$E$4,L860=Kontrakter!$C$5,Kontrakter!$E$5,L860=Kontrakter!$C$6,Kontrakter!$E$6,L860=Kontrakter!$C$7,Kontrakter!$E$7,L860=Kontrakter!$C$8,Kontrakter!$E$8,L860=Kontrakter!$C$9,Kontrakter!$E$9,L860=Kontrakter!$C$10,Kontrakter!$E$10,L860=Kontrakter!$C$11,Kontrakter!$E$11)</f>
        <v>tilsyn@elvia.no</v>
      </c>
    </row>
    <row r="861" spans="1:14" s="42" customFormat="1" x14ac:dyDescent="0.3">
      <c r="A861" s="43">
        <v>1643</v>
      </c>
      <c r="B861" s="42" t="s">
        <v>926</v>
      </c>
      <c r="C861" s="42" t="s">
        <v>931</v>
      </c>
      <c r="D861" s="42" t="s">
        <v>15</v>
      </c>
      <c r="F861" s="42">
        <v>3017</v>
      </c>
      <c r="G861" s="42" t="s">
        <v>1372</v>
      </c>
      <c r="H861" s="45" t="s">
        <v>1372</v>
      </c>
      <c r="I861" s="46">
        <v>8</v>
      </c>
      <c r="J861" s="46" t="s">
        <v>926</v>
      </c>
      <c r="K861" s="46"/>
      <c r="L861" s="45" t="str" cm="1">
        <f t="array" ref="L861">_xlfn.IFS(H861=Kontrakter!$B$3,Kontrakter!$C$3,H861=Kontrakter!$B$2,Kontrakter!$C$2,H861=Kontrakter!$B$4,Kontrakter!$C$4,H861=Kontrakter!$B$5,Kontrakter!$C$5,H861=Kontrakter!$B$6,Kontrakter!$C$6,H861=Kontrakter!$B$7,Kontrakter!$C$7,H861=Kontrakter!$B$8,Kontrakter!$C$8,H861=Kontrakter!$B$9,Kontrakter!$C$9,H861=Kontrakter!$B$10,Kontrakter!$C$10,H861=Kontrakter!$B$11,Kontrakter!$C$11)</f>
        <v>Rejlers Elsikkerhet AS</v>
      </c>
      <c r="M861" s="45" cm="1">
        <f t="array" ref="M861">_xlfn.IFS(L861=Kontrakter!$C$3,Kontrakter!$D$3,L861=Kontrakter!$C$2,Kontrakter!$D$2,L861=Kontrakter!$C$4,Kontrakter!$D$4,L861=Kontrakter!$C$5,Kontrakter!$D$5,L861=Kontrakter!$C$6,Kontrakter!$D$6,L861=Kontrakter!$C$7,Kontrakter!$D$7,L861=Kontrakter!$C$8,Kontrakter!$D$8,L861=Kontrakter!$C$9,Kontrakter!$D$9,L861=Kontrakter!$C$10,Kontrakter!$D$10,L861=Kontrakter!$C$11,Kontrakter!$D$11)</f>
        <v>95823000</v>
      </c>
      <c r="N861" s="47" t="str" cm="1">
        <f t="array" ref="N861">_xlfn.IFS(L861=Kontrakter!$C$3,Kontrakter!$E$3,L861=Kontrakter!$C$2,Kontrakter!$E$2,L861=Kontrakter!$C$4,Kontrakter!$E$4,L861=Kontrakter!$C$5,Kontrakter!$E$5,L861=Kontrakter!$C$6,Kontrakter!$E$6,L861=Kontrakter!$C$7,Kontrakter!$E$7,L861=Kontrakter!$C$8,Kontrakter!$E$8,L861=Kontrakter!$C$9,Kontrakter!$E$9,L861=Kontrakter!$C$10,Kontrakter!$E$10,L861=Kontrakter!$C$11,Kontrakter!$E$11)</f>
        <v>tilsyn@elvia.no</v>
      </c>
    </row>
    <row r="862" spans="1:14" s="42" customFormat="1" x14ac:dyDescent="0.3">
      <c r="A862" s="43">
        <v>1659</v>
      </c>
      <c r="B862" s="42" t="s">
        <v>1612</v>
      </c>
      <c r="F862" s="42">
        <v>3004</v>
      </c>
      <c r="G862" s="42" t="s">
        <v>1372</v>
      </c>
      <c r="H862" s="45" t="s">
        <v>1372</v>
      </c>
      <c r="I862" s="46">
        <v>8</v>
      </c>
      <c r="J862" s="46" t="s">
        <v>918</v>
      </c>
      <c r="K862" s="46"/>
      <c r="L862" s="45" t="str" cm="1">
        <f t="array" ref="L862">_xlfn.IFS(H862=Kontrakter!$B$3,Kontrakter!$C$3,H862=Kontrakter!$B$2,Kontrakter!$C$2,H862=Kontrakter!$B$4,Kontrakter!$C$4,H862=Kontrakter!$B$5,Kontrakter!$C$5,H862=Kontrakter!$B$6,Kontrakter!$C$6,H862=Kontrakter!$B$7,Kontrakter!$C$7,H862=Kontrakter!$B$8,Kontrakter!$C$8,H862=Kontrakter!$B$9,Kontrakter!$C$9,H862=Kontrakter!$B$10,Kontrakter!$C$10,H862=Kontrakter!$B$11,Kontrakter!$C$11)</f>
        <v>Rejlers Elsikkerhet AS</v>
      </c>
      <c r="M862" s="45" cm="1">
        <f t="array" ref="M862">_xlfn.IFS(L862=Kontrakter!$C$3,Kontrakter!$D$3,L862=Kontrakter!$C$2,Kontrakter!$D$2,L862=Kontrakter!$C$4,Kontrakter!$D$4,L862=Kontrakter!$C$5,Kontrakter!$D$5,L862=Kontrakter!$C$6,Kontrakter!$D$6,L862=Kontrakter!$C$7,Kontrakter!$D$7,L862=Kontrakter!$C$8,Kontrakter!$D$8,L862=Kontrakter!$C$9,Kontrakter!$D$9,L862=Kontrakter!$C$10,Kontrakter!$D$10,L862=Kontrakter!$C$11,Kontrakter!$D$11)</f>
        <v>95823000</v>
      </c>
      <c r="N862" s="47" t="str" cm="1">
        <f t="array" ref="N862">_xlfn.IFS(L862=Kontrakter!$C$3,Kontrakter!$E$3,L862=Kontrakter!$C$2,Kontrakter!$E$2,L862=Kontrakter!$C$4,Kontrakter!$E$4,L862=Kontrakter!$C$5,Kontrakter!$E$5,L862=Kontrakter!$C$6,Kontrakter!$E$6,L862=Kontrakter!$C$7,Kontrakter!$E$7,L862=Kontrakter!$C$8,Kontrakter!$E$8,L862=Kontrakter!$C$9,Kontrakter!$E$9,L862=Kontrakter!$C$10,Kontrakter!$E$10,L862=Kontrakter!$C$11,Kontrakter!$E$11)</f>
        <v>tilsyn@elvia.no</v>
      </c>
    </row>
    <row r="863" spans="1:14" s="42" customFormat="1" x14ac:dyDescent="0.3">
      <c r="A863" s="43">
        <v>1701</v>
      </c>
      <c r="B863" s="42" t="s">
        <v>932</v>
      </c>
      <c r="C863" s="42" t="s">
        <v>933</v>
      </c>
      <c r="D863" s="42" t="s">
        <v>12</v>
      </c>
      <c r="F863" s="42">
        <v>3003</v>
      </c>
      <c r="G863" s="42" t="s">
        <v>1372</v>
      </c>
      <c r="H863" s="45" t="s">
        <v>1372</v>
      </c>
      <c r="I863" s="46">
        <v>8</v>
      </c>
      <c r="J863" s="46" t="s">
        <v>932</v>
      </c>
      <c r="K863" s="46"/>
      <c r="L863" s="45" t="str" cm="1">
        <f t="array" ref="L863">_xlfn.IFS(H863=Kontrakter!$B$3,Kontrakter!$C$3,H863=Kontrakter!$B$2,Kontrakter!$C$2,H863=Kontrakter!$B$4,Kontrakter!$C$4,H863=Kontrakter!$B$5,Kontrakter!$C$5,H863=Kontrakter!$B$6,Kontrakter!$C$6,H863=Kontrakter!$B$7,Kontrakter!$C$7,H863=Kontrakter!$B$8,Kontrakter!$C$8,H863=Kontrakter!$B$9,Kontrakter!$C$9,H863=Kontrakter!$B$10,Kontrakter!$C$10,H863=Kontrakter!$B$11,Kontrakter!$C$11)</f>
        <v>Rejlers Elsikkerhet AS</v>
      </c>
      <c r="M863" s="45" cm="1">
        <f t="array" ref="M863">_xlfn.IFS(L863=Kontrakter!$C$3,Kontrakter!$D$3,L863=Kontrakter!$C$2,Kontrakter!$D$2,L863=Kontrakter!$C$4,Kontrakter!$D$4,L863=Kontrakter!$C$5,Kontrakter!$D$5,L863=Kontrakter!$C$6,Kontrakter!$D$6,L863=Kontrakter!$C$7,Kontrakter!$D$7,L863=Kontrakter!$C$8,Kontrakter!$D$8,L863=Kontrakter!$C$9,Kontrakter!$D$9,L863=Kontrakter!$C$10,Kontrakter!$D$10,L863=Kontrakter!$C$11,Kontrakter!$D$11)</f>
        <v>95823000</v>
      </c>
      <c r="N863" s="47" t="str" cm="1">
        <f t="array" ref="N863">_xlfn.IFS(L863=Kontrakter!$C$3,Kontrakter!$E$3,L863=Kontrakter!$C$2,Kontrakter!$E$2,L863=Kontrakter!$C$4,Kontrakter!$E$4,L863=Kontrakter!$C$5,Kontrakter!$E$5,L863=Kontrakter!$C$6,Kontrakter!$E$6,L863=Kontrakter!$C$7,Kontrakter!$E$7,L863=Kontrakter!$C$8,Kontrakter!$E$8,L863=Kontrakter!$C$9,Kontrakter!$E$9,L863=Kontrakter!$C$10,Kontrakter!$E$10,L863=Kontrakter!$C$11,Kontrakter!$E$11)</f>
        <v>tilsyn@elvia.no</v>
      </c>
    </row>
    <row r="864" spans="1:14" s="42" customFormat="1" x14ac:dyDescent="0.3">
      <c r="A864" s="43">
        <v>1702</v>
      </c>
      <c r="B864" s="42" t="s">
        <v>932</v>
      </c>
      <c r="C864" s="42" t="s">
        <v>934</v>
      </c>
      <c r="D864" s="42" t="s">
        <v>12</v>
      </c>
      <c r="F864" s="42">
        <v>3003</v>
      </c>
      <c r="G864" s="42" t="s">
        <v>1372</v>
      </c>
      <c r="H864" s="45" t="s">
        <v>1372</v>
      </c>
      <c r="I864" s="46">
        <v>8</v>
      </c>
      <c r="J864" s="46" t="s">
        <v>932</v>
      </c>
      <c r="K864" s="46"/>
      <c r="L864" s="45" t="str" cm="1">
        <f t="array" ref="L864">_xlfn.IFS(H864=Kontrakter!$B$3,Kontrakter!$C$3,H864=Kontrakter!$B$2,Kontrakter!$C$2,H864=Kontrakter!$B$4,Kontrakter!$C$4,H864=Kontrakter!$B$5,Kontrakter!$C$5,H864=Kontrakter!$B$6,Kontrakter!$C$6,H864=Kontrakter!$B$7,Kontrakter!$C$7,H864=Kontrakter!$B$8,Kontrakter!$C$8,H864=Kontrakter!$B$9,Kontrakter!$C$9,H864=Kontrakter!$B$10,Kontrakter!$C$10,H864=Kontrakter!$B$11,Kontrakter!$C$11)</f>
        <v>Rejlers Elsikkerhet AS</v>
      </c>
      <c r="M864" s="45" cm="1">
        <f t="array" ref="M864">_xlfn.IFS(L864=Kontrakter!$C$3,Kontrakter!$D$3,L864=Kontrakter!$C$2,Kontrakter!$D$2,L864=Kontrakter!$C$4,Kontrakter!$D$4,L864=Kontrakter!$C$5,Kontrakter!$D$5,L864=Kontrakter!$C$6,Kontrakter!$D$6,L864=Kontrakter!$C$7,Kontrakter!$D$7,L864=Kontrakter!$C$8,Kontrakter!$D$8,L864=Kontrakter!$C$9,Kontrakter!$D$9,L864=Kontrakter!$C$10,Kontrakter!$D$10,L864=Kontrakter!$C$11,Kontrakter!$D$11)</f>
        <v>95823000</v>
      </c>
      <c r="N864" s="47" t="str" cm="1">
        <f t="array" ref="N864">_xlfn.IFS(L864=Kontrakter!$C$3,Kontrakter!$E$3,L864=Kontrakter!$C$2,Kontrakter!$E$2,L864=Kontrakter!$C$4,Kontrakter!$E$4,L864=Kontrakter!$C$5,Kontrakter!$E$5,L864=Kontrakter!$C$6,Kontrakter!$E$6,L864=Kontrakter!$C$7,Kontrakter!$E$7,L864=Kontrakter!$C$8,Kontrakter!$E$8,L864=Kontrakter!$C$9,Kontrakter!$E$9,L864=Kontrakter!$C$10,Kontrakter!$E$10,L864=Kontrakter!$C$11,Kontrakter!$E$11)</f>
        <v>tilsyn@elvia.no</v>
      </c>
    </row>
    <row r="865" spans="1:14" s="42" customFormat="1" x14ac:dyDescent="0.3">
      <c r="A865" s="43">
        <v>1703</v>
      </c>
      <c r="B865" s="42" t="s">
        <v>932</v>
      </c>
      <c r="C865" s="42" t="s">
        <v>935</v>
      </c>
      <c r="D865" s="42" t="s">
        <v>12</v>
      </c>
      <c r="F865" s="42">
        <v>3003</v>
      </c>
      <c r="G865" s="42" t="s">
        <v>1372</v>
      </c>
      <c r="H865" s="45" t="s">
        <v>1372</v>
      </c>
      <c r="I865" s="46">
        <v>8</v>
      </c>
      <c r="J865" s="46" t="s">
        <v>932</v>
      </c>
      <c r="K865" s="46"/>
      <c r="L865" s="45" t="str" cm="1">
        <f t="array" ref="L865">_xlfn.IFS(H865=Kontrakter!$B$3,Kontrakter!$C$3,H865=Kontrakter!$B$2,Kontrakter!$C$2,H865=Kontrakter!$B$4,Kontrakter!$C$4,H865=Kontrakter!$B$5,Kontrakter!$C$5,H865=Kontrakter!$B$6,Kontrakter!$C$6,H865=Kontrakter!$B$7,Kontrakter!$C$7,H865=Kontrakter!$B$8,Kontrakter!$C$8,H865=Kontrakter!$B$9,Kontrakter!$C$9,H865=Kontrakter!$B$10,Kontrakter!$C$10,H865=Kontrakter!$B$11,Kontrakter!$C$11)</f>
        <v>Rejlers Elsikkerhet AS</v>
      </c>
      <c r="M865" s="45" cm="1">
        <f t="array" ref="M865">_xlfn.IFS(L865=Kontrakter!$C$3,Kontrakter!$D$3,L865=Kontrakter!$C$2,Kontrakter!$D$2,L865=Kontrakter!$C$4,Kontrakter!$D$4,L865=Kontrakter!$C$5,Kontrakter!$D$5,L865=Kontrakter!$C$6,Kontrakter!$D$6,L865=Kontrakter!$C$7,Kontrakter!$D$7,L865=Kontrakter!$C$8,Kontrakter!$D$8,L865=Kontrakter!$C$9,Kontrakter!$D$9,L865=Kontrakter!$C$10,Kontrakter!$D$10,L865=Kontrakter!$C$11,Kontrakter!$D$11)</f>
        <v>95823000</v>
      </c>
      <c r="N865" s="47" t="str" cm="1">
        <f t="array" ref="N865">_xlfn.IFS(L865=Kontrakter!$C$3,Kontrakter!$E$3,L865=Kontrakter!$C$2,Kontrakter!$E$2,L865=Kontrakter!$C$4,Kontrakter!$E$4,L865=Kontrakter!$C$5,Kontrakter!$E$5,L865=Kontrakter!$C$6,Kontrakter!$E$6,L865=Kontrakter!$C$7,Kontrakter!$E$7,L865=Kontrakter!$C$8,Kontrakter!$E$8,L865=Kontrakter!$C$9,Kontrakter!$E$9,L865=Kontrakter!$C$10,Kontrakter!$E$10,L865=Kontrakter!$C$11,Kontrakter!$E$11)</f>
        <v>tilsyn@elvia.no</v>
      </c>
    </row>
    <row r="866" spans="1:14" s="42" customFormat="1" x14ac:dyDescent="0.3">
      <c r="A866" s="43">
        <v>1704</v>
      </c>
      <c r="B866" s="42" t="s">
        <v>932</v>
      </c>
      <c r="C866" s="42" t="s">
        <v>936</v>
      </c>
      <c r="D866" s="42" t="s">
        <v>12</v>
      </c>
      <c r="F866" s="42">
        <v>3003</v>
      </c>
      <c r="G866" s="42" t="s">
        <v>1372</v>
      </c>
      <c r="H866" s="45" t="s">
        <v>1372</v>
      </c>
      <c r="I866" s="46">
        <v>8</v>
      </c>
      <c r="J866" s="46" t="s">
        <v>932</v>
      </c>
      <c r="K866" s="46"/>
      <c r="L866" s="45" t="str" cm="1">
        <f t="array" ref="L866">_xlfn.IFS(H866=Kontrakter!$B$3,Kontrakter!$C$3,H866=Kontrakter!$B$2,Kontrakter!$C$2,H866=Kontrakter!$B$4,Kontrakter!$C$4,H866=Kontrakter!$B$5,Kontrakter!$C$5,H866=Kontrakter!$B$6,Kontrakter!$C$6,H866=Kontrakter!$B$7,Kontrakter!$C$7,H866=Kontrakter!$B$8,Kontrakter!$C$8,H866=Kontrakter!$B$9,Kontrakter!$C$9,H866=Kontrakter!$B$10,Kontrakter!$C$10,H866=Kontrakter!$B$11,Kontrakter!$C$11)</f>
        <v>Rejlers Elsikkerhet AS</v>
      </c>
      <c r="M866" s="45" cm="1">
        <f t="array" ref="M866">_xlfn.IFS(L866=Kontrakter!$C$3,Kontrakter!$D$3,L866=Kontrakter!$C$2,Kontrakter!$D$2,L866=Kontrakter!$C$4,Kontrakter!$D$4,L866=Kontrakter!$C$5,Kontrakter!$D$5,L866=Kontrakter!$C$6,Kontrakter!$D$6,L866=Kontrakter!$C$7,Kontrakter!$D$7,L866=Kontrakter!$C$8,Kontrakter!$D$8,L866=Kontrakter!$C$9,Kontrakter!$D$9,L866=Kontrakter!$C$10,Kontrakter!$D$10,L866=Kontrakter!$C$11,Kontrakter!$D$11)</f>
        <v>95823000</v>
      </c>
      <c r="N866" s="47" t="str" cm="1">
        <f t="array" ref="N866">_xlfn.IFS(L866=Kontrakter!$C$3,Kontrakter!$E$3,L866=Kontrakter!$C$2,Kontrakter!$E$2,L866=Kontrakter!$C$4,Kontrakter!$E$4,L866=Kontrakter!$C$5,Kontrakter!$E$5,L866=Kontrakter!$C$6,Kontrakter!$E$6,L866=Kontrakter!$C$7,Kontrakter!$E$7,L866=Kontrakter!$C$8,Kontrakter!$E$8,L866=Kontrakter!$C$9,Kontrakter!$E$9,L866=Kontrakter!$C$10,Kontrakter!$E$10,L866=Kontrakter!$C$11,Kontrakter!$E$11)</f>
        <v>tilsyn@elvia.no</v>
      </c>
    </row>
    <row r="867" spans="1:14" s="42" customFormat="1" x14ac:dyDescent="0.3">
      <c r="A867" s="43">
        <v>1705</v>
      </c>
      <c r="B867" s="42" t="s">
        <v>932</v>
      </c>
      <c r="C867" s="42" t="s">
        <v>937</v>
      </c>
      <c r="D867" s="42" t="s">
        <v>12</v>
      </c>
      <c r="F867" s="42">
        <v>3003</v>
      </c>
      <c r="G867" s="42" t="s">
        <v>1372</v>
      </c>
      <c r="H867" s="45" t="s">
        <v>1372</v>
      </c>
      <c r="I867" s="46">
        <v>8</v>
      </c>
      <c r="J867" s="46" t="s">
        <v>932</v>
      </c>
      <c r="K867" s="46"/>
      <c r="L867" s="45" t="str" cm="1">
        <f t="array" ref="L867">_xlfn.IFS(H867=Kontrakter!$B$3,Kontrakter!$C$3,H867=Kontrakter!$B$2,Kontrakter!$C$2,H867=Kontrakter!$B$4,Kontrakter!$C$4,H867=Kontrakter!$B$5,Kontrakter!$C$5,H867=Kontrakter!$B$6,Kontrakter!$C$6,H867=Kontrakter!$B$7,Kontrakter!$C$7,H867=Kontrakter!$B$8,Kontrakter!$C$8,H867=Kontrakter!$B$9,Kontrakter!$C$9,H867=Kontrakter!$B$10,Kontrakter!$C$10,H867=Kontrakter!$B$11,Kontrakter!$C$11)</f>
        <v>Rejlers Elsikkerhet AS</v>
      </c>
      <c r="M867" s="45" cm="1">
        <f t="array" ref="M867">_xlfn.IFS(L867=Kontrakter!$C$3,Kontrakter!$D$3,L867=Kontrakter!$C$2,Kontrakter!$D$2,L867=Kontrakter!$C$4,Kontrakter!$D$4,L867=Kontrakter!$C$5,Kontrakter!$D$5,L867=Kontrakter!$C$6,Kontrakter!$D$6,L867=Kontrakter!$C$7,Kontrakter!$D$7,L867=Kontrakter!$C$8,Kontrakter!$D$8,L867=Kontrakter!$C$9,Kontrakter!$D$9,L867=Kontrakter!$C$10,Kontrakter!$D$10,L867=Kontrakter!$C$11,Kontrakter!$D$11)</f>
        <v>95823000</v>
      </c>
      <c r="N867" s="47" t="str" cm="1">
        <f t="array" ref="N867">_xlfn.IFS(L867=Kontrakter!$C$3,Kontrakter!$E$3,L867=Kontrakter!$C$2,Kontrakter!$E$2,L867=Kontrakter!$C$4,Kontrakter!$E$4,L867=Kontrakter!$C$5,Kontrakter!$E$5,L867=Kontrakter!$C$6,Kontrakter!$E$6,L867=Kontrakter!$C$7,Kontrakter!$E$7,L867=Kontrakter!$C$8,Kontrakter!$E$8,L867=Kontrakter!$C$9,Kontrakter!$E$9,L867=Kontrakter!$C$10,Kontrakter!$E$10,L867=Kontrakter!$C$11,Kontrakter!$E$11)</f>
        <v>tilsyn@elvia.no</v>
      </c>
    </row>
    <row r="868" spans="1:14" s="42" customFormat="1" x14ac:dyDescent="0.3">
      <c r="A868" s="43">
        <v>1706</v>
      </c>
      <c r="B868" s="42" t="s">
        <v>932</v>
      </c>
      <c r="C868" s="42" t="s">
        <v>938</v>
      </c>
      <c r="D868" s="42" t="s">
        <v>16</v>
      </c>
      <c r="F868" s="42">
        <v>3003</v>
      </c>
      <c r="G868" s="42" t="s">
        <v>1372</v>
      </c>
      <c r="H868" s="45" t="s">
        <v>1372</v>
      </c>
      <c r="I868" s="46">
        <v>8</v>
      </c>
      <c r="J868" s="46" t="s">
        <v>932</v>
      </c>
      <c r="K868" s="46"/>
      <c r="L868" s="45" t="str" cm="1">
        <f t="array" ref="L868">_xlfn.IFS(H868=Kontrakter!$B$3,Kontrakter!$C$3,H868=Kontrakter!$B$2,Kontrakter!$C$2,H868=Kontrakter!$B$4,Kontrakter!$C$4,H868=Kontrakter!$B$5,Kontrakter!$C$5,H868=Kontrakter!$B$6,Kontrakter!$C$6,H868=Kontrakter!$B$7,Kontrakter!$C$7,H868=Kontrakter!$B$8,Kontrakter!$C$8,H868=Kontrakter!$B$9,Kontrakter!$C$9,H868=Kontrakter!$B$10,Kontrakter!$C$10,H868=Kontrakter!$B$11,Kontrakter!$C$11)</f>
        <v>Rejlers Elsikkerhet AS</v>
      </c>
      <c r="M868" s="45" cm="1">
        <f t="array" ref="M868">_xlfn.IFS(L868=Kontrakter!$C$3,Kontrakter!$D$3,L868=Kontrakter!$C$2,Kontrakter!$D$2,L868=Kontrakter!$C$4,Kontrakter!$D$4,L868=Kontrakter!$C$5,Kontrakter!$D$5,L868=Kontrakter!$C$6,Kontrakter!$D$6,L868=Kontrakter!$C$7,Kontrakter!$D$7,L868=Kontrakter!$C$8,Kontrakter!$D$8,L868=Kontrakter!$C$9,Kontrakter!$D$9,L868=Kontrakter!$C$10,Kontrakter!$D$10,L868=Kontrakter!$C$11,Kontrakter!$D$11)</f>
        <v>95823000</v>
      </c>
      <c r="N868" s="47" t="str" cm="1">
        <f t="array" ref="N868">_xlfn.IFS(L868=Kontrakter!$C$3,Kontrakter!$E$3,L868=Kontrakter!$C$2,Kontrakter!$E$2,L868=Kontrakter!$C$4,Kontrakter!$E$4,L868=Kontrakter!$C$5,Kontrakter!$E$5,L868=Kontrakter!$C$6,Kontrakter!$E$6,L868=Kontrakter!$C$7,Kontrakter!$E$7,L868=Kontrakter!$C$8,Kontrakter!$E$8,L868=Kontrakter!$C$9,Kontrakter!$E$9,L868=Kontrakter!$C$10,Kontrakter!$E$10,L868=Kontrakter!$C$11,Kontrakter!$E$11)</f>
        <v>tilsyn@elvia.no</v>
      </c>
    </row>
    <row r="869" spans="1:14" s="42" customFormat="1" x14ac:dyDescent="0.3">
      <c r="A869" s="43">
        <v>1707</v>
      </c>
      <c r="B869" s="42" t="s">
        <v>932</v>
      </c>
      <c r="C869" s="42" t="s">
        <v>939</v>
      </c>
      <c r="D869" s="42" t="s">
        <v>16</v>
      </c>
      <c r="F869" s="42">
        <v>3003</v>
      </c>
      <c r="G869" s="42" t="s">
        <v>1372</v>
      </c>
      <c r="H869" s="45" t="s">
        <v>1372</v>
      </c>
      <c r="I869" s="46">
        <v>8</v>
      </c>
      <c r="J869" s="46" t="s">
        <v>932</v>
      </c>
      <c r="K869" s="46"/>
      <c r="L869" s="45" t="str" cm="1">
        <f t="array" ref="L869">_xlfn.IFS(H869=Kontrakter!$B$3,Kontrakter!$C$3,H869=Kontrakter!$B$2,Kontrakter!$C$2,H869=Kontrakter!$B$4,Kontrakter!$C$4,H869=Kontrakter!$B$5,Kontrakter!$C$5,H869=Kontrakter!$B$6,Kontrakter!$C$6,H869=Kontrakter!$B$7,Kontrakter!$C$7,H869=Kontrakter!$B$8,Kontrakter!$C$8,H869=Kontrakter!$B$9,Kontrakter!$C$9,H869=Kontrakter!$B$10,Kontrakter!$C$10,H869=Kontrakter!$B$11,Kontrakter!$C$11)</f>
        <v>Rejlers Elsikkerhet AS</v>
      </c>
      <c r="M869" s="45" cm="1">
        <f t="array" ref="M869">_xlfn.IFS(L869=Kontrakter!$C$3,Kontrakter!$D$3,L869=Kontrakter!$C$2,Kontrakter!$D$2,L869=Kontrakter!$C$4,Kontrakter!$D$4,L869=Kontrakter!$C$5,Kontrakter!$D$5,L869=Kontrakter!$C$6,Kontrakter!$D$6,L869=Kontrakter!$C$7,Kontrakter!$D$7,L869=Kontrakter!$C$8,Kontrakter!$D$8,L869=Kontrakter!$C$9,Kontrakter!$D$9,L869=Kontrakter!$C$10,Kontrakter!$D$10,L869=Kontrakter!$C$11,Kontrakter!$D$11)</f>
        <v>95823000</v>
      </c>
      <c r="N869" s="47" t="str" cm="1">
        <f t="array" ref="N869">_xlfn.IFS(L869=Kontrakter!$C$3,Kontrakter!$E$3,L869=Kontrakter!$C$2,Kontrakter!$E$2,L869=Kontrakter!$C$4,Kontrakter!$E$4,L869=Kontrakter!$C$5,Kontrakter!$E$5,L869=Kontrakter!$C$6,Kontrakter!$E$6,L869=Kontrakter!$C$7,Kontrakter!$E$7,L869=Kontrakter!$C$8,Kontrakter!$E$8,L869=Kontrakter!$C$9,Kontrakter!$E$9,L869=Kontrakter!$C$10,Kontrakter!$E$10,L869=Kontrakter!$C$11,Kontrakter!$E$11)</f>
        <v>tilsyn@elvia.no</v>
      </c>
    </row>
    <row r="870" spans="1:14" s="42" customFormat="1" x14ac:dyDescent="0.3">
      <c r="A870" s="43">
        <v>1708</v>
      </c>
      <c r="B870" s="42" t="s">
        <v>932</v>
      </c>
      <c r="C870" s="42" t="s">
        <v>940</v>
      </c>
      <c r="D870" s="42" t="s">
        <v>16</v>
      </c>
      <c r="F870" s="42">
        <v>3003</v>
      </c>
      <c r="G870" s="42" t="s">
        <v>1372</v>
      </c>
      <c r="H870" s="45" t="s">
        <v>1372</v>
      </c>
      <c r="I870" s="46">
        <v>8</v>
      </c>
      <c r="J870" s="46" t="s">
        <v>932</v>
      </c>
      <c r="K870" s="46"/>
      <c r="L870" s="45" t="str" cm="1">
        <f t="array" ref="L870">_xlfn.IFS(H870=Kontrakter!$B$3,Kontrakter!$C$3,H870=Kontrakter!$B$2,Kontrakter!$C$2,H870=Kontrakter!$B$4,Kontrakter!$C$4,H870=Kontrakter!$B$5,Kontrakter!$C$5,H870=Kontrakter!$B$6,Kontrakter!$C$6,H870=Kontrakter!$B$7,Kontrakter!$C$7,H870=Kontrakter!$B$8,Kontrakter!$C$8,H870=Kontrakter!$B$9,Kontrakter!$C$9,H870=Kontrakter!$B$10,Kontrakter!$C$10,H870=Kontrakter!$B$11,Kontrakter!$C$11)</f>
        <v>Rejlers Elsikkerhet AS</v>
      </c>
      <c r="M870" s="45" cm="1">
        <f t="array" ref="M870">_xlfn.IFS(L870=Kontrakter!$C$3,Kontrakter!$D$3,L870=Kontrakter!$C$2,Kontrakter!$D$2,L870=Kontrakter!$C$4,Kontrakter!$D$4,L870=Kontrakter!$C$5,Kontrakter!$D$5,L870=Kontrakter!$C$6,Kontrakter!$D$6,L870=Kontrakter!$C$7,Kontrakter!$D$7,L870=Kontrakter!$C$8,Kontrakter!$D$8,L870=Kontrakter!$C$9,Kontrakter!$D$9,L870=Kontrakter!$C$10,Kontrakter!$D$10,L870=Kontrakter!$C$11,Kontrakter!$D$11)</f>
        <v>95823000</v>
      </c>
      <c r="N870" s="47" t="str" cm="1">
        <f t="array" ref="N870">_xlfn.IFS(L870=Kontrakter!$C$3,Kontrakter!$E$3,L870=Kontrakter!$C$2,Kontrakter!$E$2,L870=Kontrakter!$C$4,Kontrakter!$E$4,L870=Kontrakter!$C$5,Kontrakter!$E$5,L870=Kontrakter!$C$6,Kontrakter!$E$6,L870=Kontrakter!$C$7,Kontrakter!$E$7,L870=Kontrakter!$C$8,Kontrakter!$E$8,L870=Kontrakter!$C$9,Kontrakter!$E$9,L870=Kontrakter!$C$10,Kontrakter!$E$10,L870=Kontrakter!$C$11,Kontrakter!$E$11)</f>
        <v>tilsyn@elvia.no</v>
      </c>
    </row>
    <row r="871" spans="1:14" s="42" customFormat="1" x14ac:dyDescent="0.3">
      <c r="A871" s="43">
        <v>1709</v>
      </c>
      <c r="B871" s="42" t="s">
        <v>932</v>
      </c>
      <c r="C871" s="42" t="s">
        <v>941</v>
      </c>
      <c r="D871" s="42" t="s">
        <v>16</v>
      </c>
      <c r="F871" s="42">
        <v>3003</v>
      </c>
      <c r="G871" s="42" t="s">
        <v>1372</v>
      </c>
      <c r="H871" s="45" t="s">
        <v>1372</v>
      </c>
      <c r="I871" s="46">
        <v>8</v>
      </c>
      <c r="J871" s="46" t="s">
        <v>932</v>
      </c>
      <c r="K871" s="46"/>
      <c r="L871" s="45" t="str" cm="1">
        <f t="array" ref="L871">_xlfn.IFS(H871=Kontrakter!$B$3,Kontrakter!$C$3,H871=Kontrakter!$B$2,Kontrakter!$C$2,H871=Kontrakter!$B$4,Kontrakter!$C$4,H871=Kontrakter!$B$5,Kontrakter!$C$5,H871=Kontrakter!$B$6,Kontrakter!$C$6,H871=Kontrakter!$B$7,Kontrakter!$C$7,H871=Kontrakter!$B$8,Kontrakter!$C$8,H871=Kontrakter!$B$9,Kontrakter!$C$9,H871=Kontrakter!$B$10,Kontrakter!$C$10,H871=Kontrakter!$B$11,Kontrakter!$C$11)</f>
        <v>Rejlers Elsikkerhet AS</v>
      </c>
      <c r="M871" s="45" cm="1">
        <f t="array" ref="M871">_xlfn.IFS(L871=Kontrakter!$C$3,Kontrakter!$D$3,L871=Kontrakter!$C$2,Kontrakter!$D$2,L871=Kontrakter!$C$4,Kontrakter!$D$4,L871=Kontrakter!$C$5,Kontrakter!$D$5,L871=Kontrakter!$C$6,Kontrakter!$D$6,L871=Kontrakter!$C$7,Kontrakter!$D$7,L871=Kontrakter!$C$8,Kontrakter!$D$8,L871=Kontrakter!$C$9,Kontrakter!$D$9,L871=Kontrakter!$C$10,Kontrakter!$D$10,L871=Kontrakter!$C$11,Kontrakter!$D$11)</f>
        <v>95823000</v>
      </c>
      <c r="N871" s="47" t="str" cm="1">
        <f t="array" ref="N871">_xlfn.IFS(L871=Kontrakter!$C$3,Kontrakter!$E$3,L871=Kontrakter!$C$2,Kontrakter!$E$2,L871=Kontrakter!$C$4,Kontrakter!$E$4,L871=Kontrakter!$C$5,Kontrakter!$E$5,L871=Kontrakter!$C$6,Kontrakter!$E$6,L871=Kontrakter!$C$7,Kontrakter!$E$7,L871=Kontrakter!$C$8,Kontrakter!$E$8,L871=Kontrakter!$C$9,Kontrakter!$E$9,L871=Kontrakter!$C$10,Kontrakter!$E$10,L871=Kontrakter!$C$11,Kontrakter!$E$11)</f>
        <v>tilsyn@elvia.no</v>
      </c>
    </row>
    <row r="872" spans="1:14" s="42" customFormat="1" x14ac:dyDescent="0.3">
      <c r="A872" s="43">
        <v>1710</v>
      </c>
      <c r="B872" s="42" t="s">
        <v>932</v>
      </c>
      <c r="C872" s="42" t="s">
        <v>942</v>
      </c>
      <c r="D872" s="42" t="s">
        <v>16</v>
      </c>
      <c r="F872" s="42">
        <v>3003</v>
      </c>
      <c r="G872" s="42" t="s">
        <v>1372</v>
      </c>
      <c r="H872" s="45" t="s">
        <v>1372</v>
      </c>
      <c r="I872" s="46">
        <v>8</v>
      </c>
      <c r="J872" s="46" t="s">
        <v>932</v>
      </c>
      <c r="K872" s="46"/>
      <c r="L872" s="45" t="str" cm="1">
        <f t="array" ref="L872">_xlfn.IFS(H872=Kontrakter!$B$3,Kontrakter!$C$3,H872=Kontrakter!$B$2,Kontrakter!$C$2,H872=Kontrakter!$B$4,Kontrakter!$C$4,H872=Kontrakter!$B$5,Kontrakter!$C$5,H872=Kontrakter!$B$6,Kontrakter!$C$6,H872=Kontrakter!$B$7,Kontrakter!$C$7,H872=Kontrakter!$B$8,Kontrakter!$C$8,H872=Kontrakter!$B$9,Kontrakter!$C$9,H872=Kontrakter!$B$10,Kontrakter!$C$10,H872=Kontrakter!$B$11,Kontrakter!$C$11)</f>
        <v>Rejlers Elsikkerhet AS</v>
      </c>
      <c r="M872" s="45" cm="1">
        <f t="array" ref="M872">_xlfn.IFS(L872=Kontrakter!$C$3,Kontrakter!$D$3,L872=Kontrakter!$C$2,Kontrakter!$D$2,L872=Kontrakter!$C$4,Kontrakter!$D$4,L872=Kontrakter!$C$5,Kontrakter!$D$5,L872=Kontrakter!$C$6,Kontrakter!$D$6,L872=Kontrakter!$C$7,Kontrakter!$D$7,L872=Kontrakter!$C$8,Kontrakter!$D$8,L872=Kontrakter!$C$9,Kontrakter!$D$9,L872=Kontrakter!$C$10,Kontrakter!$D$10,L872=Kontrakter!$C$11,Kontrakter!$D$11)</f>
        <v>95823000</v>
      </c>
      <c r="N872" s="47" t="str" cm="1">
        <f t="array" ref="N872">_xlfn.IFS(L872=Kontrakter!$C$3,Kontrakter!$E$3,L872=Kontrakter!$C$2,Kontrakter!$E$2,L872=Kontrakter!$C$4,Kontrakter!$E$4,L872=Kontrakter!$C$5,Kontrakter!$E$5,L872=Kontrakter!$C$6,Kontrakter!$E$6,L872=Kontrakter!$C$7,Kontrakter!$E$7,L872=Kontrakter!$C$8,Kontrakter!$E$8,L872=Kontrakter!$C$9,Kontrakter!$E$9,L872=Kontrakter!$C$10,Kontrakter!$E$10,L872=Kontrakter!$C$11,Kontrakter!$E$11)</f>
        <v>tilsyn@elvia.no</v>
      </c>
    </row>
    <row r="873" spans="1:14" s="42" customFormat="1" x14ac:dyDescent="0.3">
      <c r="A873" s="43">
        <v>1711</v>
      </c>
      <c r="B873" s="42" t="s">
        <v>932</v>
      </c>
      <c r="C873" s="42" t="s">
        <v>943</v>
      </c>
      <c r="D873" s="42" t="s">
        <v>16</v>
      </c>
      <c r="F873" s="42">
        <v>3003</v>
      </c>
      <c r="G873" s="42" t="s">
        <v>1372</v>
      </c>
      <c r="H873" s="45" t="s">
        <v>1372</v>
      </c>
      <c r="I873" s="46">
        <v>8</v>
      </c>
      <c r="J873" s="46" t="s">
        <v>932</v>
      </c>
      <c r="K873" s="46"/>
      <c r="L873" s="45" t="str" cm="1">
        <f t="array" ref="L873">_xlfn.IFS(H873=Kontrakter!$B$3,Kontrakter!$C$3,H873=Kontrakter!$B$2,Kontrakter!$C$2,H873=Kontrakter!$B$4,Kontrakter!$C$4,H873=Kontrakter!$B$5,Kontrakter!$C$5,H873=Kontrakter!$B$6,Kontrakter!$C$6,H873=Kontrakter!$B$7,Kontrakter!$C$7,H873=Kontrakter!$B$8,Kontrakter!$C$8,H873=Kontrakter!$B$9,Kontrakter!$C$9,H873=Kontrakter!$B$10,Kontrakter!$C$10,H873=Kontrakter!$B$11,Kontrakter!$C$11)</f>
        <v>Rejlers Elsikkerhet AS</v>
      </c>
      <c r="M873" s="45" cm="1">
        <f t="array" ref="M873">_xlfn.IFS(L873=Kontrakter!$C$3,Kontrakter!$D$3,L873=Kontrakter!$C$2,Kontrakter!$D$2,L873=Kontrakter!$C$4,Kontrakter!$D$4,L873=Kontrakter!$C$5,Kontrakter!$D$5,L873=Kontrakter!$C$6,Kontrakter!$D$6,L873=Kontrakter!$C$7,Kontrakter!$D$7,L873=Kontrakter!$C$8,Kontrakter!$D$8,L873=Kontrakter!$C$9,Kontrakter!$D$9,L873=Kontrakter!$C$10,Kontrakter!$D$10,L873=Kontrakter!$C$11,Kontrakter!$D$11)</f>
        <v>95823000</v>
      </c>
      <c r="N873" s="47" t="str" cm="1">
        <f t="array" ref="N873">_xlfn.IFS(L873=Kontrakter!$C$3,Kontrakter!$E$3,L873=Kontrakter!$C$2,Kontrakter!$E$2,L873=Kontrakter!$C$4,Kontrakter!$E$4,L873=Kontrakter!$C$5,Kontrakter!$E$5,L873=Kontrakter!$C$6,Kontrakter!$E$6,L873=Kontrakter!$C$7,Kontrakter!$E$7,L873=Kontrakter!$C$8,Kontrakter!$E$8,L873=Kontrakter!$C$9,Kontrakter!$E$9,L873=Kontrakter!$C$10,Kontrakter!$E$10,L873=Kontrakter!$C$11,Kontrakter!$E$11)</f>
        <v>tilsyn@elvia.no</v>
      </c>
    </row>
    <row r="874" spans="1:14" s="42" customFormat="1" x14ac:dyDescent="0.3">
      <c r="A874" s="43">
        <v>1712</v>
      </c>
      <c r="B874" s="42" t="s">
        <v>944</v>
      </c>
      <c r="C874" s="42" t="s">
        <v>945</v>
      </c>
      <c r="D874" s="42" t="s">
        <v>16</v>
      </c>
      <c r="F874" s="42">
        <v>3003</v>
      </c>
      <c r="G874" s="42" t="s">
        <v>1372</v>
      </c>
      <c r="H874" s="45" t="s">
        <v>1372</v>
      </c>
      <c r="I874" s="46">
        <v>8</v>
      </c>
      <c r="J874" s="46" t="s">
        <v>932</v>
      </c>
      <c r="K874" s="46"/>
      <c r="L874" s="45" t="str" cm="1">
        <f t="array" ref="L874">_xlfn.IFS(H874=Kontrakter!$B$3,Kontrakter!$C$3,H874=Kontrakter!$B$2,Kontrakter!$C$2,H874=Kontrakter!$B$4,Kontrakter!$C$4,H874=Kontrakter!$B$5,Kontrakter!$C$5,H874=Kontrakter!$B$6,Kontrakter!$C$6,H874=Kontrakter!$B$7,Kontrakter!$C$7,H874=Kontrakter!$B$8,Kontrakter!$C$8,H874=Kontrakter!$B$9,Kontrakter!$C$9,H874=Kontrakter!$B$10,Kontrakter!$C$10,H874=Kontrakter!$B$11,Kontrakter!$C$11)</f>
        <v>Rejlers Elsikkerhet AS</v>
      </c>
      <c r="M874" s="45" cm="1">
        <f t="array" ref="M874">_xlfn.IFS(L874=Kontrakter!$C$3,Kontrakter!$D$3,L874=Kontrakter!$C$2,Kontrakter!$D$2,L874=Kontrakter!$C$4,Kontrakter!$D$4,L874=Kontrakter!$C$5,Kontrakter!$D$5,L874=Kontrakter!$C$6,Kontrakter!$D$6,L874=Kontrakter!$C$7,Kontrakter!$D$7,L874=Kontrakter!$C$8,Kontrakter!$D$8,L874=Kontrakter!$C$9,Kontrakter!$D$9,L874=Kontrakter!$C$10,Kontrakter!$D$10,L874=Kontrakter!$C$11,Kontrakter!$D$11)</f>
        <v>95823000</v>
      </c>
      <c r="N874" s="47" t="str" cm="1">
        <f t="array" ref="N874">_xlfn.IFS(L874=Kontrakter!$C$3,Kontrakter!$E$3,L874=Kontrakter!$C$2,Kontrakter!$E$2,L874=Kontrakter!$C$4,Kontrakter!$E$4,L874=Kontrakter!$C$5,Kontrakter!$E$5,L874=Kontrakter!$C$6,Kontrakter!$E$6,L874=Kontrakter!$C$7,Kontrakter!$E$7,L874=Kontrakter!$C$8,Kontrakter!$E$8,L874=Kontrakter!$C$9,Kontrakter!$E$9,L874=Kontrakter!$C$10,Kontrakter!$E$10,L874=Kontrakter!$C$11,Kontrakter!$E$11)</f>
        <v>tilsyn@elvia.no</v>
      </c>
    </row>
    <row r="875" spans="1:14" s="42" customFormat="1" x14ac:dyDescent="0.3">
      <c r="A875" s="43">
        <v>1713</v>
      </c>
      <c r="B875" s="42" t="s">
        <v>944</v>
      </c>
      <c r="C875" s="42" t="s">
        <v>946</v>
      </c>
      <c r="D875" s="42" t="s">
        <v>12</v>
      </c>
      <c r="F875" s="42">
        <v>3003</v>
      </c>
      <c r="G875" s="42" t="s">
        <v>1372</v>
      </c>
      <c r="H875" s="45" t="s">
        <v>1372</v>
      </c>
      <c r="I875" s="46">
        <v>8</v>
      </c>
      <c r="J875" s="46" t="s">
        <v>932</v>
      </c>
      <c r="K875" s="46"/>
      <c r="L875" s="45" t="str" cm="1">
        <f t="array" ref="L875">_xlfn.IFS(H875=Kontrakter!$B$3,Kontrakter!$C$3,H875=Kontrakter!$B$2,Kontrakter!$C$2,H875=Kontrakter!$B$4,Kontrakter!$C$4,H875=Kontrakter!$B$5,Kontrakter!$C$5,H875=Kontrakter!$B$6,Kontrakter!$C$6,H875=Kontrakter!$B$7,Kontrakter!$C$7,H875=Kontrakter!$B$8,Kontrakter!$C$8,H875=Kontrakter!$B$9,Kontrakter!$C$9,H875=Kontrakter!$B$10,Kontrakter!$C$10,H875=Kontrakter!$B$11,Kontrakter!$C$11)</f>
        <v>Rejlers Elsikkerhet AS</v>
      </c>
      <c r="M875" s="45" cm="1">
        <f t="array" ref="M875">_xlfn.IFS(L875=Kontrakter!$C$3,Kontrakter!$D$3,L875=Kontrakter!$C$2,Kontrakter!$D$2,L875=Kontrakter!$C$4,Kontrakter!$D$4,L875=Kontrakter!$C$5,Kontrakter!$D$5,L875=Kontrakter!$C$6,Kontrakter!$D$6,L875=Kontrakter!$C$7,Kontrakter!$D$7,L875=Kontrakter!$C$8,Kontrakter!$D$8,L875=Kontrakter!$C$9,Kontrakter!$D$9,L875=Kontrakter!$C$10,Kontrakter!$D$10,L875=Kontrakter!$C$11,Kontrakter!$D$11)</f>
        <v>95823000</v>
      </c>
      <c r="N875" s="47" t="str" cm="1">
        <f t="array" ref="N875">_xlfn.IFS(L875=Kontrakter!$C$3,Kontrakter!$E$3,L875=Kontrakter!$C$2,Kontrakter!$E$2,L875=Kontrakter!$C$4,Kontrakter!$E$4,L875=Kontrakter!$C$5,Kontrakter!$E$5,L875=Kontrakter!$C$6,Kontrakter!$E$6,L875=Kontrakter!$C$7,Kontrakter!$E$7,L875=Kontrakter!$C$8,Kontrakter!$E$8,L875=Kontrakter!$C$9,Kontrakter!$E$9,L875=Kontrakter!$C$10,Kontrakter!$E$10,L875=Kontrakter!$C$11,Kontrakter!$E$11)</f>
        <v>tilsyn@elvia.no</v>
      </c>
    </row>
    <row r="876" spans="1:14" s="42" customFormat="1" x14ac:dyDescent="0.3">
      <c r="A876" s="43">
        <v>1714</v>
      </c>
      <c r="B876" s="42" t="s">
        <v>944</v>
      </c>
      <c r="C876" s="42" t="s">
        <v>947</v>
      </c>
      <c r="D876" s="42" t="s">
        <v>15</v>
      </c>
      <c r="F876" s="42">
        <v>3003</v>
      </c>
      <c r="G876" s="42" t="s">
        <v>1372</v>
      </c>
      <c r="H876" s="45" t="s">
        <v>1372</v>
      </c>
      <c r="I876" s="46">
        <v>8</v>
      </c>
      <c r="J876" s="46" t="s">
        <v>932</v>
      </c>
      <c r="K876" s="46"/>
      <c r="L876" s="45" t="str" cm="1">
        <f t="array" ref="L876">_xlfn.IFS(H876=Kontrakter!$B$3,Kontrakter!$C$3,H876=Kontrakter!$B$2,Kontrakter!$C$2,H876=Kontrakter!$B$4,Kontrakter!$C$4,H876=Kontrakter!$B$5,Kontrakter!$C$5,H876=Kontrakter!$B$6,Kontrakter!$C$6,H876=Kontrakter!$B$7,Kontrakter!$C$7,H876=Kontrakter!$B$8,Kontrakter!$C$8,H876=Kontrakter!$B$9,Kontrakter!$C$9,H876=Kontrakter!$B$10,Kontrakter!$C$10,H876=Kontrakter!$B$11,Kontrakter!$C$11)</f>
        <v>Rejlers Elsikkerhet AS</v>
      </c>
      <c r="M876" s="45" cm="1">
        <f t="array" ref="M876">_xlfn.IFS(L876=Kontrakter!$C$3,Kontrakter!$D$3,L876=Kontrakter!$C$2,Kontrakter!$D$2,L876=Kontrakter!$C$4,Kontrakter!$D$4,L876=Kontrakter!$C$5,Kontrakter!$D$5,L876=Kontrakter!$C$6,Kontrakter!$D$6,L876=Kontrakter!$C$7,Kontrakter!$D$7,L876=Kontrakter!$C$8,Kontrakter!$D$8,L876=Kontrakter!$C$9,Kontrakter!$D$9,L876=Kontrakter!$C$10,Kontrakter!$D$10,L876=Kontrakter!$C$11,Kontrakter!$D$11)</f>
        <v>95823000</v>
      </c>
      <c r="N876" s="47" t="str" cm="1">
        <f t="array" ref="N876">_xlfn.IFS(L876=Kontrakter!$C$3,Kontrakter!$E$3,L876=Kontrakter!$C$2,Kontrakter!$E$2,L876=Kontrakter!$C$4,Kontrakter!$E$4,L876=Kontrakter!$C$5,Kontrakter!$E$5,L876=Kontrakter!$C$6,Kontrakter!$E$6,L876=Kontrakter!$C$7,Kontrakter!$E$7,L876=Kontrakter!$C$8,Kontrakter!$E$8,L876=Kontrakter!$C$9,Kontrakter!$E$9,L876=Kontrakter!$C$10,Kontrakter!$E$10,L876=Kontrakter!$C$11,Kontrakter!$E$11)</f>
        <v>tilsyn@elvia.no</v>
      </c>
    </row>
    <row r="877" spans="1:14" s="42" customFormat="1" x14ac:dyDescent="0.3">
      <c r="A877" s="43">
        <v>1715</v>
      </c>
      <c r="B877" s="42" t="s">
        <v>948</v>
      </c>
      <c r="C877" s="42" t="s">
        <v>949</v>
      </c>
      <c r="D877" s="42" t="s">
        <v>16</v>
      </c>
      <c r="F877" s="42">
        <v>3003</v>
      </c>
      <c r="G877" s="42" t="s">
        <v>1372</v>
      </c>
      <c r="H877" s="45" t="s">
        <v>1372</v>
      </c>
      <c r="I877" s="46">
        <v>8</v>
      </c>
      <c r="J877" s="46" t="s">
        <v>932</v>
      </c>
      <c r="K877" s="46"/>
      <c r="L877" s="45" t="str" cm="1">
        <f t="array" ref="L877">_xlfn.IFS(H877=Kontrakter!$B$3,Kontrakter!$C$3,H877=Kontrakter!$B$2,Kontrakter!$C$2,H877=Kontrakter!$B$4,Kontrakter!$C$4,H877=Kontrakter!$B$5,Kontrakter!$C$5,H877=Kontrakter!$B$6,Kontrakter!$C$6,H877=Kontrakter!$B$7,Kontrakter!$C$7,H877=Kontrakter!$B$8,Kontrakter!$C$8,H877=Kontrakter!$B$9,Kontrakter!$C$9,H877=Kontrakter!$B$10,Kontrakter!$C$10,H877=Kontrakter!$B$11,Kontrakter!$C$11)</f>
        <v>Rejlers Elsikkerhet AS</v>
      </c>
      <c r="M877" s="45" cm="1">
        <f t="array" ref="M877">_xlfn.IFS(L877=Kontrakter!$C$3,Kontrakter!$D$3,L877=Kontrakter!$C$2,Kontrakter!$D$2,L877=Kontrakter!$C$4,Kontrakter!$D$4,L877=Kontrakter!$C$5,Kontrakter!$D$5,L877=Kontrakter!$C$6,Kontrakter!$D$6,L877=Kontrakter!$C$7,Kontrakter!$D$7,L877=Kontrakter!$C$8,Kontrakter!$D$8,L877=Kontrakter!$C$9,Kontrakter!$D$9,L877=Kontrakter!$C$10,Kontrakter!$D$10,L877=Kontrakter!$C$11,Kontrakter!$D$11)</f>
        <v>95823000</v>
      </c>
      <c r="N877" s="47" t="str" cm="1">
        <f t="array" ref="N877">_xlfn.IFS(L877=Kontrakter!$C$3,Kontrakter!$E$3,L877=Kontrakter!$C$2,Kontrakter!$E$2,L877=Kontrakter!$C$4,Kontrakter!$E$4,L877=Kontrakter!$C$5,Kontrakter!$E$5,L877=Kontrakter!$C$6,Kontrakter!$E$6,L877=Kontrakter!$C$7,Kontrakter!$E$7,L877=Kontrakter!$C$8,Kontrakter!$E$8,L877=Kontrakter!$C$9,Kontrakter!$E$9,L877=Kontrakter!$C$10,Kontrakter!$E$10,L877=Kontrakter!$C$11,Kontrakter!$E$11)</f>
        <v>tilsyn@elvia.no</v>
      </c>
    </row>
    <row r="878" spans="1:14" s="42" customFormat="1" x14ac:dyDescent="0.3">
      <c r="A878" s="43">
        <v>1718</v>
      </c>
      <c r="B878" s="42" t="s">
        <v>950</v>
      </c>
      <c r="C878" s="42" t="s">
        <v>951</v>
      </c>
      <c r="D878" s="42" t="s">
        <v>16</v>
      </c>
      <c r="F878" s="42">
        <v>3003</v>
      </c>
      <c r="G878" s="42" t="s">
        <v>1372</v>
      </c>
      <c r="H878" s="45" t="s">
        <v>1372</v>
      </c>
      <c r="I878" s="46">
        <v>8</v>
      </c>
      <c r="J878" s="46" t="s">
        <v>932</v>
      </c>
      <c r="K878" s="46"/>
      <c r="L878" s="45" t="str" cm="1">
        <f t="array" ref="L878">_xlfn.IFS(H878=Kontrakter!$B$3,Kontrakter!$C$3,H878=Kontrakter!$B$2,Kontrakter!$C$2,H878=Kontrakter!$B$4,Kontrakter!$C$4,H878=Kontrakter!$B$5,Kontrakter!$C$5,H878=Kontrakter!$B$6,Kontrakter!$C$6,H878=Kontrakter!$B$7,Kontrakter!$C$7,H878=Kontrakter!$B$8,Kontrakter!$C$8,H878=Kontrakter!$B$9,Kontrakter!$C$9,H878=Kontrakter!$B$10,Kontrakter!$C$10,H878=Kontrakter!$B$11,Kontrakter!$C$11)</f>
        <v>Rejlers Elsikkerhet AS</v>
      </c>
      <c r="M878" s="45" cm="1">
        <f t="array" ref="M878">_xlfn.IFS(L878=Kontrakter!$C$3,Kontrakter!$D$3,L878=Kontrakter!$C$2,Kontrakter!$D$2,L878=Kontrakter!$C$4,Kontrakter!$D$4,L878=Kontrakter!$C$5,Kontrakter!$D$5,L878=Kontrakter!$C$6,Kontrakter!$D$6,L878=Kontrakter!$C$7,Kontrakter!$D$7,L878=Kontrakter!$C$8,Kontrakter!$D$8,L878=Kontrakter!$C$9,Kontrakter!$D$9,L878=Kontrakter!$C$10,Kontrakter!$D$10,L878=Kontrakter!$C$11,Kontrakter!$D$11)</f>
        <v>95823000</v>
      </c>
      <c r="N878" s="47" t="str" cm="1">
        <f t="array" ref="N878">_xlfn.IFS(L878=Kontrakter!$C$3,Kontrakter!$E$3,L878=Kontrakter!$C$2,Kontrakter!$E$2,L878=Kontrakter!$C$4,Kontrakter!$E$4,L878=Kontrakter!$C$5,Kontrakter!$E$5,L878=Kontrakter!$C$6,Kontrakter!$E$6,L878=Kontrakter!$C$7,Kontrakter!$E$7,L878=Kontrakter!$C$8,Kontrakter!$E$8,L878=Kontrakter!$C$9,Kontrakter!$E$9,L878=Kontrakter!$C$10,Kontrakter!$E$10,L878=Kontrakter!$C$11,Kontrakter!$E$11)</f>
        <v>tilsyn@elvia.no</v>
      </c>
    </row>
    <row r="879" spans="1:14" s="42" customFormat="1" x14ac:dyDescent="0.3">
      <c r="A879" s="43">
        <v>1719</v>
      </c>
      <c r="B879" s="42" t="s">
        <v>950</v>
      </c>
      <c r="C879" s="42" t="s">
        <v>952</v>
      </c>
      <c r="D879" s="42" t="s">
        <v>16</v>
      </c>
      <c r="F879" s="42">
        <v>3003</v>
      </c>
      <c r="G879" s="42" t="s">
        <v>1372</v>
      </c>
      <c r="H879" s="45" t="s">
        <v>1372</v>
      </c>
      <c r="I879" s="46">
        <v>8</v>
      </c>
      <c r="J879" s="46" t="s">
        <v>932</v>
      </c>
      <c r="K879" s="46"/>
      <c r="L879" s="45" t="str" cm="1">
        <f t="array" ref="L879">_xlfn.IFS(H879=Kontrakter!$B$3,Kontrakter!$C$3,H879=Kontrakter!$B$2,Kontrakter!$C$2,H879=Kontrakter!$B$4,Kontrakter!$C$4,H879=Kontrakter!$B$5,Kontrakter!$C$5,H879=Kontrakter!$B$6,Kontrakter!$C$6,H879=Kontrakter!$B$7,Kontrakter!$C$7,H879=Kontrakter!$B$8,Kontrakter!$C$8,H879=Kontrakter!$B$9,Kontrakter!$C$9,H879=Kontrakter!$B$10,Kontrakter!$C$10,H879=Kontrakter!$B$11,Kontrakter!$C$11)</f>
        <v>Rejlers Elsikkerhet AS</v>
      </c>
      <c r="M879" s="45" cm="1">
        <f t="array" ref="M879">_xlfn.IFS(L879=Kontrakter!$C$3,Kontrakter!$D$3,L879=Kontrakter!$C$2,Kontrakter!$D$2,L879=Kontrakter!$C$4,Kontrakter!$D$4,L879=Kontrakter!$C$5,Kontrakter!$D$5,L879=Kontrakter!$C$6,Kontrakter!$D$6,L879=Kontrakter!$C$7,Kontrakter!$D$7,L879=Kontrakter!$C$8,Kontrakter!$D$8,L879=Kontrakter!$C$9,Kontrakter!$D$9,L879=Kontrakter!$C$10,Kontrakter!$D$10,L879=Kontrakter!$C$11,Kontrakter!$D$11)</f>
        <v>95823000</v>
      </c>
      <c r="N879" s="47" t="str" cm="1">
        <f t="array" ref="N879">_xlfn.IFS(L879=Kontrakter!$C$3,Kontrakter!$E$3,L879=Kontrakter!$C$2,Kontrakter!$E$2,L879=Kontrakter!$C$4,Kontrakter!$E$4,L879=Kontrakter!$C$5,Kontrakter!$E$5,L879=Kontrakter!$C$6,Kontrakter!$E$6,L879=Kontrakter!$C$7,Kontrakter!$E$7,L879=Kontrakter!$C$8,Kontrakter!$E$8,L879=Kontrakter!$C$9,Kontrakter!$E$9,L879=Kontrakter!$C$10,Kontrakter!$E$10,L879=Kontrakter!$C$11,Kontrakter!$E$11)</f>
        <v>tilsyn@elvia.no</v>
      </c>
    </row>
    <row r="880" spans="1:14" s="42" customFormat="1" x14ac:dyDescent="0.3">
      <c r="A880" s="43">
        <v>1720</v>
      </c>
      <c r="B880" s="42" t="s">
        <v>950</v>
      </c>
      <c r="C880" s="42" t="s">
        <v>953</v>
      </c>
      <c r="D880" s="42" t="s">
        <v>12</v>
      </c>
      <c r="F880" s="42">
        <v>3003</v>
      </c>
      <c r="G880" s="42" t="s">
        <v>1372</v>
      </c>
      <c r="H880" s="45" t="s">
        <v>1372</v>
      </c>
      <c r="I880" s="46">
        <v>8</v>
      </c>
      <c r="J880" s="46" t="s">
        <v>932</v>
      </c>
      <c r="K880" s="46"/>
      <c r="L880" s="45" t="str" cm="1">
        <f t="array" ref="L880">_xlfn.IFS(H880=Kontrakter!$B$3,Kontrakter!$C$3,H880=Kontrakter!$B$2,Kontrakter!$C$2,H880=Kontrakter!$B$4,Kontrakter!$C$4,H880=Kontrakter!$B$5,Kontrakter!$C$5,H880=Kontrakter!$B$6,Kontrakter!$C$6,H880=Kontrakter!$B$7,Kontrakter!$C$7,H880=Kontrakter!$B$8,Kontrakter!$C$8,H880=Kontrakter!$B$9,Kontrakter!$C$9,H880=Kontrakter!$B$10,Kontrakter!$C$10,H880=Kontrakter!$B$11,Kontrakter!$C$11)</f>
        <v>Rejlers Elsikkerhet AS</v>
      </c>
      <c r="M880" s="45" cm="1">
        <f t="array" ref="M880">_xlfn.IFS(L880=Kontrakter!$C$3,Kontrakter!$D$3,L880=Kontrakter!$C$2,Kontrakter!$D$2,L880=Kontrakter!$C$4,Kontrakter!$D$4,L880=Kontrakter!$C$5,Kontrakter!$D$5,L880=Kontrakter!$C$6,Kontrakter!$D$6,L880=Kontrakter!$C$7,Kontrakter!$D$7,L880=Kontrakter!$C$8,Kontrakter!$D$8,L880=Kontrakter!$C$9,Kontrakter!$D$9,L880=Kontrakter!$C$10,Kontrakter!$D$10,L880=Kontrakter!$C$11,Kontrakter!$D$11)</f>
        <v>95823000</v>
      </c>
      <c r="N880" s="47" t="str" cm="1">
        <f t="array" ref="N880">_xlfn.IFS(L880=Kontrakter!$C$3,Kontrakter!$E$3,L880=Kontrakter!$C$2,Kontrakter!$E$2,L880=Kontrakter!$C$4,Kontrakter!$E$4,L880=Kontrakter!$C$5,Kontrakter!$E$5,L880=Kontrakter!$C$6,Kontrakter!$E$6,L880=Kontrakter!$C$7,Kontrakter!$E$7,L880=Kontrakter!$C$8,Kontrakter!$E$8,L880=Kontrakter!$C$9,Kontrakter!$E$9,L880=Kontrakter!$C$10,Kontrakter!$E$10,L880=Kontrakter!$C$11,Kontrakter!$E$11)</f>
        <v>tilsyn@elvia.no</v>
      </c>
    </row>
    <row r="881" spans="1:14" s="42" customFormat="1" x14ac:dyDescent="0.3">
      <c r="A881" s="43">
        <v>1721</v>
      </c>
      <c r="B881" s="42" t="s">
        <v>932</v>
      </c>
      <c r="C881" s="42" t="s">
        <v>954</v>
      </c>
      <c r="D881" s="42" t="s">
        <v>16</v>
      </c>
      <c r="F881" s="42">
        <v>3003</v>
      </c>
      <c r="G881" s="42" t="s">
        <v>1372</v>
      </c>
      <c r="H881" s="45" t="s">
        <v>1372</v>
      </c>
      <c r="I881" s="46">
        <v>8</v>
      </c>
      <c r="J881" s="46" t="s">
        <v>932</v>
      </c>
      <c r="K881" s="46"/>
      <c r="L881" s="45" t="str" cm="1">
        <f t="array" ref="L881">_xlfn.IFS(H881=Kontrakter!$B$3,Kontrakter!$C$3,H881=Kontrakter!$B$2,Kontrakter!$C$2,H881=Kontrakter!$B$4,Kontrakter!$C$4,H881=Kontrakter!$B$5,Kontrakter!$C$5,H881=Kontrakter!$B$6,Kontrakter!$C$6,H881=Kontrakter!$B$7,Kontrakter!$C$7,H881=Kontrakter!$B$8,Kontrakter!$C$8,H881=Kontrakter!$B$9,Kontrakter!$C$9,H881=Kontrakter!$B$10,Kontrakter!$C$10,H881=Kontrakter!$B$11,Kontrakter!$C$11)</f>
        <v>Rejlers Elsikkerhet AS</v>
      </c>
      <c r="M881" s="45" cm="1">
        <f t="array" ref="M881">_xlfn.IFS(L881=Kontrakter!$C$3,Kontrakter!$D$3,L881=Kontrakter!$C$2,Kontrakter!$D$2,L881=Kontrakter!$C$4,Kontrakter!$D$4,L881=Kontrakter!$C$5,Kontrakter!$D$5,L881=Kontrakter!$C$6,Kontrakter!$D$6,L881=Kontrakter!$C$7,Kontrakter!$D$7,L881=Kontrakter!$C$8,Kontrakter!$D$8,L881=Kontrakter!$C$9,Kontrakter!$D$9,L881=Kontrakter!$C$10,Kontrakter!$D$10,L881=Kontrakter!$C$11,Kontrakter!$D$11)</f>
        <v>95823000</v>
      </c>
      <c r="N881" s="47" t="str" cm="1">
        <f t="array" ref="N881">_xlfn.IFS(L881=Kontrakter!$C$3,Kontrakter!$E$3,L881=Kontrakter!$C$2,Kontrakter!$E$2,L881=Kontrakter!$C$4,Kontrakter!$E$4,L881=Kontrakter!$C$5,Kontrakter!$E$5,L881=Kontrakter!$C$6,Kontrakter!$E$6,L881=Kontrakter!$C$7,Kontrakter!$E$7,L881=Kontrakter!$C$8,Kontrakter!$E$8,L881=Kontrakter!$C$9,Kontrakter!$E$9,L881=Kontrakter!$C$10,Kontrakter!$E$10,L881=Kontrakter!$C$11,Kontrakter!$E$11)</f>
        <v>tilsyn@elvia.no</v>
      </c>
    </row>
    <row r="882" spans="1:14" s="42" customFormat="1" x14ac:dyDescent="0.3">
      <c r="A882" s="43">
        <v>1722</v>
      </c>
      <c r="B882" s="42" t="s">
        <v>932</v>
      </c>
      <c r="C882" s="42" t="s">
        <v>955</v>
      </c>
      <c r="D882" s="42" t="s">
        <v>16</v>
      </c>
      <c r="F882" s="42">
        <v>3003</v>
      </c>
      <c r="G882" s="42" t="s">
        <v>1372</v>
      </c>
      <c r="H882" s="45" t="s">
        <v>1372</v>
      </c>
      <c r="I882" s="46">
        <v>8</v>
      </c>
      <c r="J882" s="46" t="s">
        <v>932</v>
      </c>
      <c r="K882" s="46"/>
      <c r="L882" s="45" t="str" cm="1">
        <f t="array" ref="L882">_xlfn.IFS(H882=Kontrakter!$B$3,Kontrakter!$C$3,H882=Kontrakter!$B$2,Kontrakter!$C$2,H882=Kontrakter!$B$4,Kontrakter!$C$4,H882=Kontrakter!$B$5,Kontrakter!$C$5,H882=Kontrakter!$B$6,Kontrakter!$C$6,H882=Kontrakter!$B$7,Kontrakter!$C$7,H882=Kontrakter!$B$8,Kontrakter!$C$8,H882=Kontrakter!$B$9,Kontrakter!$C$9,H882=Kontrakter!$B$10,Kontrakter!$C$10,H882=Kontrakter!$B$11,Kontrakter!$C$11)</f>
        <v>Rejlers Elsikkerhet AS</v>
      </c>
      <c r="M882" s="45" cm="1">
        <f t="array" ref="M882">_xlfn.IFS(L882=Kontrakter!$C$3,Kontrakter!$D$3,L882=Kontrakter!$C$2,Kontrakter!$D$2,L882=Kontrakter!$C$4,Kontrakter!$D$4,L882=Kontrakter!$C$5,Kontrakter!$D$5,L882=Kontrakter!$C$6,Kontrakter!$D$6,L882=Kontrakter!$C$7,Kontrakter!$D$7,L882=Kontrakter!$C$8,Kontrakter!$D$8,L882=Kontrakter!$C$9,Kontrakter!$D$9,L882=Kontrakter!$C$10,Kontrakter!$D$10,L882=Kontrakter!$C$11,Kontrakter!$D$11)</f>
        <v>95823000</v>
      </c>
      <c r="N882" s="47" t="str" cm="1">
        <f t="array" ref="N882">_xlfn.IFS(L882=Kontrakter!$C$3,Kontrakter!$E$3,L882=Kontrakter!$C$2,Kontrakter!$E$2,L882=Kontrakter!$C$4,Kontrakter!$E$4,L882=Kontrakter!$C$5,Kontrakter!$E$5,L882=Kontrakter!$C$6,Kontrakter!$E$6,L882=Kontrakter!$C$7,Kontrakter!$E$7,L882=Kontrakter!$C$8,Kontrakter!$E$8,L882=Kontrakter!$C$9,Kontrakter!$E$9,L882=Kontrakter!$C$10,Kontrakter!$E$10,L882=Kontrakter!$C$11,Kontrakter!$E$11)</f>
        <v>tilsyn@elvia.no</v>
      </c>
    </row>
    <row r="883" spans="1:14" s="42" customFormat="1" x14ac:dyDescent="0.3">
      <c r="A883" s="43">
        <v>1723</v>
      </c>
      <c r="B883" s="42" t="s">
        <v>932</v>
      </c>
      <c r="C883" s="42" t="s">
        <v>956</v>
      </c>
      <c r="D883" s="42" t="s">
        <v>16</v>
      </c>
      <c r="F883" s="42">
        <v>3003</v>
      </c>
      <c r="G883" s="42" t="s">
        <v>1372</v>
      </c>
      <c r="H883" s="45" t="s">
        <v>1372</v>
      </c>
      <c r="I883" s="46">
        <v>8</v>
      </c>
      <c r="J883" s="46" t="s">
        <v>932</v>
      </c>
      <c r="K883" s="46"/>
      <c r="L883" s="45" t="str" cm="1">
        <f t="array" ref="L883">_xlfn.IFS(H883=Kontrakter!$B$3,Kontrakter!$C$3,H883=Kontrakter!$B$2,Kontrakter!$C$2,H883=Kontrakter!$B$4,Kontrakter!$C$4,H883=Kontrakter!$B$5,Kontrakter!$C$5,H883=Kontrakter!$B$6,Kontrakter!$C$6,H883=Kontrakter!$B$7,Kontrakter!$C$7,H883=Kontrakter!$B$8,Kontrakter!$C$8,H883=Kontrakter!$B$9,Kontrakter!$C$9,H883=Kontrakter!$B$10,Kontrakter!$C$10,H883=Kontrakter!$B$11,Kontrakter!$C$11)</f>
        <v>Rejlers Elsikkerhet AS</v>
      </c>
      <c r="M883" s="45" cm="1">
        <f t="array" ref="M883">_xlfn.IFS(L883=Kontrakter!$C$3,Kontrakter!$D$3,L883=Kontrakter!$C$2,Kontrakter!$D$2,L883=Kontrakter!$C$4,Kontrakter!$D$4,L883=Kontrakter!$C$5,Kontrakter!$D$5,L883=Kontrakter!$C$6,Kontrakter!$D$6,L883=Kontrakter!$C$7,Kontrakter!$D$7,L883=Kontrakter!$C$8,Kontrakter!$D$8,L883=Kontrakter!$C$9,Kontrakter!$D$9,L883=Kontrakter!$C$10,Kontrakter!$D$10,L883=Kontrakter!$C$11,Kontrakter!$D$11)</f>
        <v>95823000</v>
      </c>
      <c r="N883" s="47" t="str" cm="1">
        <f t="array" ref="N883">_xlfn.IFS(L883=Kontrakter!$C$3,Kontrakter!$E$3,L883=Kontrakter!$C$2,Kontrakter!$E$2,L883=Kontrakter!$C$4,Kontrakter!$E$4,L883=Kontrakter!$C$5,Kontrakter!$E$5,L883=Kontrakter!$C$6,Kontrakter!$E$6,L883=Kontrakter!$C$7,Kontrakter!$E$7,L883=Kontrakter!$C$8,Kontrakter!$E$8,L883=Kontrakter!$C$9,Kontrakter!$E$9,L883=Kontrakter!$C$10,Kontrakter!$E$10,L883=Kontrakter!$C$11,Kontrakter!$E$11)</f>
        <v>tilsyn@elvia.no</v>
      </c>
    </row>
    <row r="884" spans="1:14" s="42" customFormat="1" x14ac:dyDescent="0.3">
      <c r="A884" s="43">
        <v>1724</v>
      </c>
      <c r="B884" s="42" t="s">
        <v>932</v>
      </c>
      <c r="C884" s="42" t="s">
        <v>957</v>
      </c>
      <c r="D884" s="42" t="s">
        <v>16</v>
      </c>
      <c r="F884" s="42">
        <v>3003</v>
      </c>
      <c r="G884" s="42" t="s">
        <v>1372</v>
      </c>
      <c r="H884" s="45" t="s">
        <v>1372</v>
      </c>
      <c r="I884" s="46">
        <v>8</v>
      </c>
      <c r="J884" s="46" t="s">
        <v>932</v>
      </c>
      <c r="K884" s="46"/>
      <c r="L884" s="45" t="str" cm="1">
        <f t="array" ref="L884">_xlfn.IFS(H884=Kontrakter!$B$3,Kontrakter!$C$3,H884=Kontrakter!$B$2,Kontrakter!$C$2,H884=Kontrakter!$B$4,Kontrakter!$C$4,H884=Kontrakter!$B$5,Kontrakter!$C$5,H884=Kontrakter!$B$6,Kontrakter!$C$6,H884=Kontrakter!$B$7,Kontrakter!$C$7,H884=Kontrakter!$B$8,Kontrakter!$C$8,H884=Kontrakter!$B$9,Kontrakter!$C$9,H884=Kontrakter!$B$10,Kontrakter!$C$10,H884=Kontrakter!$B$11,Kontrakter!$C$11)</f>
        <v>Rejlers Elsikkerhet AS</v>
      </c>
      <c r="M884" s="45" cm="1">
        <f t="array" ref="M884">_xlfn.IFS(L884=Kontrakter!$C$3,Kontrakter!$D$3,L884=Kontrakter!$C$2,Kontrakter!$D$2,L884=Kontrakter!$C$4,Kontrakter!$D$4,L884=Kontrakter!$C$5,Kontrakter!$D$5,L884=Kontrakter!$C$6,Kontrakter!$D$6,L884=Kontrakter!$C$7,Kontrakter!$D$7,L884=Kontrakter!$C$8,Kontrakter!$D$8,L884=Kontrakter!$C$9,Kontrakter!$D$9,L884=Kontrakter!$C$10,Kontrakter!$D$10,L884=Kontrakter!$C$11,Kontrakter!$D$11)</f>
        <v>95823000</v>
      </c>
      <c r="N884" s="47" t="str" cm="1">
        <f t="array" ref="N884">_xlfn.IFS(L884=Kontrakter!$C$3,Kontrakter!$E$3,L884=Kontrakter!$C$2,Kontrakter!$E$2,L884=Kontrakter!$C$4,Kontrakter!$E$4,L884=Kontrakter!$C$5,Kontrakter!$E$5,L884=Kontrakter!$C$6,Kontrakter!$E$6,L884=Kontrakter!$C$7,Kontrakter!$E$7,L884=Kontrakter!$C$8,Kontrakter!$E$8,L884=Kontrakter!$C$9,Kontrakter!$E$9,L884=Kontrakter!$C$10,Kontrakter!$E$10,L884=Kontrakter!$C$11,Kontrakter!$E$11)</f>
        <v>tilsyn@elvia.no</v>
      </c>
    </row>
    <row r="885" spans="1:14" s="42" customFormat="1" x14ac:dyDescent="0.3">
      <c r="A885" s="43">
        <v>1725</v>
      </c>
      <c r="B885" s="42" t="s">
        <v>932</v>
      </c>
      <c r="C885" s="42" t="s">
        <v>958</v>
      </c>
      <c r="D885" s="42" t="s">
        <v>16</v>
      </c>
      <c r="F885" s="42">
        <v>3003</v>
      </c>
      <c r="G885" s="42" t="s">
        <v>1372</v>
      </c>
      <c r="H885" s="45" t="s">
        <v>1372</v>
      </c>
      <c r="I885" s="46">
        <v>8</v>
      </c>
      <c r="J885" s="46" t="s">
        <v>932</v>
      </c>
      <c r="K885" s="46"/>
      <c r="L885" s="45" t="str" cm="1">
        <f t="array" ref="L885">_xlfn.IFS(H885=Kontrakter!$B$3,Kontrakter!$C$3,H885=Kontrakter!$B$2,Kontrakter!$C$2,H885=Kontrakter!$B$4,Kontrakter!$C$4,H885=Kontrakter!$B$5,Kontrakter!$C$5,H885=Kontrakter!$B$6,Kontrakter!$C$6,H885=Kontrakter!$B$7,Kontrakter!$C$7,H885=Kontrakter!$B$8,Kontrakter!$C$8,H885=Kontrakter!$B$9,Kontrakter!$C$9,H885=Kontrakter!$B$10,Kontrakter!$C$10,H885=Kontrakter!$B$11,Kontrakter!$C$11)</f>
        <v>Rejlers Elsikkerhet AS</v>
      </c>
      <c r="M885" s="45" cm="1">
        <f t="array" ref="M885">_xlfn.IFS(L885=Kontrakter!$C$3,Kontrakter!$D$3,L885=Kontrakter!$C$2,Kontrakter!$D$2,L885=Kontrakter!$C$4,Kontrakter!$D$4,L885=Kontrakter!$C$5,Kontrakter!$D$5,L885=Kontrakter!$C$6,Kontrakter!$D$6,L885=Kontrakter!$C$7,Kontrakter!$D$7,L885=Kontrakter!$C$8,Kontrakter!$D$8,L885=Kontrakter!$C$9,Kontrakter!$D$9,L885=Kontrakter!$C$10,Kontrakter!$D$10,L885=Kontrakter!$C$11,Kontrakter!$D$11)</f>
        <v>95823000</v>
      </c>
      <c r="N885" s="47" t="str" cm="1">
        <f t="array" ref="N885">_xlfn.IFS(L885=Kontrakter!$C$3,Kontrakter!$E$3,L885=Kontrakter!$C$2,Kontrakter!$E$2,L885=Kontrakter!$C$4,Kontrakter!$E$4,L885=Kontrakter!$C$5,Kontrakter!$E$5,L885=Kontrakter!$C$6,Kontrakter!$E$6,L885=Kontrakter!$C$7,Kontrakter!$E$7,L885=Kontrakter!$C$8,Kontrakter!$E$8,L885=Kontrakter!$C$9,Kontrakter!$E$9,L885=Kontrakter!$C$10,Kontrakter!$E$10,L885=Kontrakter!$C$11,Kontrakter!$E$11)</f>
        <v>tilsyn@elvia.no</v>
      </c>
    </row>
    <row r="886" spans="1:14" s="42" customFormat="1" x14ac:dyDescent="0.3">
      <c r="A886" s="43">
        <v>1726</v>
      </c>
      <c r="B886" s="42" t="s">
        <v>932</v>
      </c>
      <c r="C886" s="42" t="s">
        <v>959</v>
      </c>
      <c r="D886" s="42" t="s">
        <v>16</v>
      </c>
      <c r="F886" s="42">
        <v>3003</v>
      </c>
      <c r="G886" s="42" t="s">
        <v>1372</v>
      </c>
      <c r="H886" s="45" t="s">
        <v>1372</v>
      </c>
      <c r="I886" s="46">
        <v>8</v>
      </c>
      <c r="J886" s="46" t="s">
        <v>932</v>
      </c>
      <c r="K886" s="46"/>
      <c r="L886" s="45" t="str" cm="1">
        <f t="array" ref="L886">_xlfn.IFS(H886=Kontrakter!$B$3,Kontrakter!$C$3,H886=Kontrakter!$B$2,Kontrakter!$C$2,H886=Kontrakter!$B$4,Kontrakter!$C$4,H886=Kontrakter!$B$5,Kontrakter!$C$5,H886=Kontrakter!$B$6,Kontrakter!$C$6,H886=Kontrakter!$B$7,Kontrakter!$C$7,H886=Kontrakter!$B$8,Kontrakter!$C$8,H886=Kontrakter!$B$9,Kontrakter!$C$9,H886=Kontrakter!$B$10,Kontrakter!$C$10,H886=Kontrakter!$B$11,Kontrakter!$C$11)</f>
        <v>Rejlers Elsikkerhet AS</v>
      </c>
      <c r="M886" s="45" cm="1">
        <f t="array" ref="M886">_xlfn.IFS(L886=Kontrakter!$C$3,Kontrakter!$D$3,L886=Kontrakter!$C$2,Kontrakter!$D$2,L886=Kontrakter!$C$4,Kontrakter!$D$4,L886=Kontrakter!$C$5,Kontrakter!$D$5,L886=Kontrakter!$C$6,Kontrakter!$D$6,L886=Kontrakter!$C$7,Kontrakter!$D$7,L886=Kontrakter!$C$8,Kontrakter!$D$8,L886=Kontrakter!$C$9,Kontrakter!$D$9,L886=Kontrakter!$C$10,Kontrakter!$D$10,L886=Kontrakter!$C$11,Kontrakter!$D$11)</f>
        <v>95823000</v>
      </c>
      <c r="N886" s="47" t="str" cm="1">
        <f t="array" ref="N886">_xlfn.IFS(L886=Kontrakter!$C$3,Kontrakter!$E$3,L886=Kontrakter!$C$2,Kontrakter!$E$2,L886=Kontrakter!$C$4,Kontrakter!$E$4,L886=Kontrakter!$C$5,Kontrakter!$E$5,L886=Kontrakter!$C$6,Kontrakter!$E$6,L886=Kontrakter!$C$7,Kontrakter!$E$7,L886=Kontrakter!$C$8,Kontrakter!$E$8,L886=Kontrakter!$C$9,Kontrakter!$E$9,L886=Kontrakter!$C$10,Kontrakter!$E$10,L886=Kontrakter!$C$11,Kontrakter!$E$11)</f>
        <v>tilsyn@elvia.no</v>
      </c>
    </row>
    <row r="887" spans="1:14" s="42" customFormat="1" x14ac:dyDescent="0.3">
      <c r="A887" s="43">
        <v>1727</v>
      </c>
      <c r="B887" s="42" t="s">
        <v>932</v>
      </c>
      <c r="C887" s="42" t="s">
        <v>960</v>
      </c>
      <c r="D887" s="42" t="s">
        <v>16</v>
      </c>
      <c r="F887" s="42">
        <v>3003</v>
      </c>
      <c r="G887" s="42" t="s">
        <v>1372</v>
      </c>
      <c r="H887" s="45" t="s">
        <v>1372</v>
      </c>
      <c r="I887" s="46">
        <v>8</v>
      </c>
      <c r="J887" s="46" t="s">
        <v>932</v>
      </c>
      <c r="K887" s="46"/>
      <c r="L887" s="45" t="str" cm="1">
        <f t="array" ref="L887">_xlfn.IFS(H887=Kontrakter!$B$3,Kontrakter!$C$3,H887=Kontrakter!$B$2,Kontrakter!$C$2,H887=Kontrakter!$B$4,Kontrakter!$C$4,H887=Kontrakter!$B$5,Kontrakter!$C$5,H887=Kontrakter!$B$6,Kontrakter!$C$6,H887=Kontrakter!$B$7,Kontrakter!$C$7,H887=Kontrakter!$B$8,Kontrakter!$C$8,H887=Kontrakter!$B$9,Kontrakter!$C$9,H887=Kontrakter!$B$10,Kontrakter!$C$10,H887=Kontrakter!$B$11,Kontrakter!$C$11)</f>
        <v>Rejlers Elsikkerhet AS</v>
      </c>
      <c r="M887" s="45" cm="1">
        <f t="array" ref="M887">_xlfn.IFS(L887=Kontrakter!$C$3,Kontrakter!$D$3,L887=Kontrakter!$C$2,Kontrakter!$D$2,L887=Kontrakter!$C$4,Kontrakter!$D$4,L887=Kontrakter!$C$5,Kontrakter!$D$5,L887=Kontrakter!$C$6,Kontrakter!$D$6,L887=Kontrakter!$C$7,Kontrakter!$D$7,L887=Kontrakter!$C$8,Kontrakter!$D$8,L887=Kontrakter!$C$9,Kontrakter!$D$9,L887=Kontrakter!$C$10,Kontrakter!$D$10,L887=Kontrakter!$C$11,Kontrakter!$D$11)</f>
        <v>95823000</v>
      </c>
      <c r="N887" s="47" t="str" cm="1">
        <f t="array" ref="N887">_xlfn.IFS(L887=Kontrakter!$C$3,Kontrakter!$E$3,L887=Kontrakter!$C$2,Kontrakter!$E$2,L887=Kontrakter!$C$4,Kontrakter!$E$4,L887=Kontrakter!$C$5,Kontrakter!$E$5,L887=Kontrakter!$C$6,Kontrakter!$E$6,L887=Kontrakter!$C$7,Kontrakter!$E$7,L887=Kontrakter!$C$8,Kontrakter!$E$8,L887=Kontrakter!$C$9,Kontrakter!$E$9,L887=Kontrakter!$C$10,Kontrakter!$E$10,L887=Kontrakter!$C$11,Kontrakter!$E$11)</f>
        <v>tilsyn@elvia.no</v>
      </c>
    </row>
    <row r="888" spans="1:14" s="42" customFormat="1" x14ac:dyDescent="0.3">
      <c r="A888" s="43">
        <v>1730</v>
      </c>
      <c r="B888" s="42" t="s">
        <v>961</v>
      </c>
      <c r="C888" s="42" t="s">
        <v>962</v>
      </c>
      <c r="D888" s="42" t="s">
        <v>15</v>
      </c>
      <c r="F888" s="42">
        <v>3003</v>
      </c>
      <c r="G888" s="42" t="s">
        <v>1372</v>
      </c>
      <c r="H888" s="45" t="s">
        <v>1372</v>
      </c>
      <c r="I888" s="46">
        <v>8</v>
      </c>
      <c r="J888" s="46" t="s">
        <v>932</v>
      </c>
      <c r="K888" s="46"/>
      <c r="L888" s="45" t="str" cm="1">
        <f t="array" ref="L888">_xlfn.IFS(H888=Kontrakter!$B$3,Kontrakter!$C$3,H888=Kontrakter!$B$2,Kontrakter!$C$2,H888=Kontrakter!$B$4,Kontrakter!$C$4,H888=Kontrakter!$B$5,Kontrakter!$C$5,H888=Kontrakter!$B$6,Kontrakter!$C$6,H888=Kontrakter!$B$7,Kontrakter!$C$7,H888=Kontrakter!$B$8,Kontrakter!$C$8,H888=Kontrakter!$B$9,Kontrakter!$C$9,H888=Kontrakter!$B$10,Kontrakter!$C$10,H888=Kontrakter!$B$11,Kontrakter!$C$11)</f>
        <v>Rejlers Elsikkerhet AS</v>
      </c>
      <c r="M888" s="45" cm="1">
        <f t="array" ref="M888">_xlfn.IFS(L888=Kontrakter!$C$3,Kontrakter!$D$3,L888=Kontrakter!$C$2,Kontrakter!$D$2,L888=Kontrakter!$C$4,Kontrakter!$D$4,L888=Kontrakter!$C$5,Kontrakter!$D$5,L888=Kontrakter!$C$6,Kontrakter!$D$6,L888=Kontrakter!$C$7,Kontrakter!$D$7,L888=Kontrakter!$C$8,Kontrakter!$D$8,L888=Kontrakter!$C$9,Kontrakter!$D$9,L888=Kontrakter!$C$10,Kontrakter!$D$10,L888=Kontrakter!$C$11,Kontrakter!$D$11)</f>
        <v>95823000</v>
      </c>
      <c r="N888" s="47" t="str" cm="1">
        <f t="array" ref="N888">_xlfn.IFS(L888=Kontrakter!$C$3,Kontrakter!$E$3,L888=Kontrakter!$C$2,Kontrakter!$E$2,L888=Kontrakter!$C$4,Kontrakter!$E$4,L888=Kontrakter!$C$5,Kontrakter!$E$5,L888=Kontrakter!$C$6,Kontrakter!$E$6,L888=Kontrakter!$C$7,Kontrakter!$E$7,L888=Kontrakter!$C$8,Kontrakter!$E$8,L888=Kontrakter!$C$9,Kontrakter!$E$9,L888=Kontrakter!$C$10,Kontrakter!$E$10,L888=Kontrakter!$C$11,Kontrakter!$E$11)</f>
        <v>tilsyn@elvia.no</v>
      </c>
    </row>
    <row r="889" spans="1:14" s="42" customFormat="1" x14ac:dyDescent="0.3">
      <c r="A889" s="43">
        <v>1733</v>
      </c>
      <c r="B889" s="42" t="s">
        <v>963</v>
      </c>
      <c r="C889" s="42" t="s">
        <v>964</v>
      </c>
      <c r="D889" s="42" t="s">
        <v>12</v>
      </c>
      <c r="F889" s="42">
        <v>3003</v>
      </c>
      <c r="G889" s="42" t="s">
        <v>1372</v>
      </c>
      <c r="H889" s="45" t="s">
        <v>1372</v>
      </c>
      <c r="I889" s="46">
        <v>8</v>
      </c>
      <c r="J889" s="46" t="s">
        <v>932</v>
      </c>
      <c r="K889" s="46"/>
      <c r="L889" s="45" t="str" cm="1">
        <f t="array" ref="L889">_xlfn.IFS(H889=Kontrakter!$B$3,Kontrakter!$C$3,H889=Kontrakter!$B$2,Kontrakter!$C$2,H889=Kontrakter!$B$4,Kontrakter!$C$4,H889=Kontrakter!$B$5,Kontrakter!$C$5,H889=Kontrakter!$B$6,Kontrakter!$C$6,H889=Kontrakter!$B$7,Kontrakter!$C$7,H889=Kontrakter!$B$8,Kontrakter!$C$8,H889=Kontrakter!$B$9,Kontrakter!$C$9,H889=Kontrakter!$B$10,Kontrakter!$C$10,H889=Kontrakter!$B$11,Kontrakter!$C$11)</f>
        <v>Rejlers Elsikkerhet AS</v>
      </c>
      <c r="M889" s="45" cm="1">
        <f t="array" ref="M889">_xlfn.IFS(L889=Kontrakter!$C$3,Kontrakter!$D$3,L889=Kontrakter!$C$2,Kontrakter!$D$2,L889=Kontrakter!$C$4,Kontrakter!$D$4,L889=Kontrakter!$C$5,Kontrakter!$D$5,L889=Kontrakter!$C$6,Kontrakter!$D$6,L889=Kontrakter!$C$7,Kontrakter!$D$7,L889=Kontrakter!$C$8,Kontrakter!$D$8,L889=Kontrakter!$C$9,Kontrakter!$D$9,L889=Kontrakter!$C$10,Kontrakter!$D$10,L889=Kontrakter!$C$11,Kontrakter!$D$11)</f>
        <v>95823000</v>
      </c>
      <c r="N889" s="47" t="str" cm="1">
        <f t="array" ref="N889">_xlfn.IFS(L889=Kontrakter!$C$3,Kontrakter!$E$3,L889=Kontrakter!$C$2,Kontrakter!$E$2,L889=Kontrakter!$C$4,Kontrakter!$E$4,L889=Kontrakter!$C$5,Kontrakter!$E$5,L889=Kontrakter!$C$6,Kontrakter!$E$6,L889=Kontrakter!$C$7,Kontrakter!$E$7,L889=Kontrakter!$C$8,Kontrakter!$E$8,L889=Kontrakter!$C$9,Kontrakter!$E$9,L889=Kontrakter!$C$10,Kontrakter!$E$10,L889=Kontrakter!$C$11,Kontrakter!$E$11)</f>
        <v>tilsyn@elvia.no</v>
      </c>
    </row>
    <row r="890" spans="1:14" s="42" customFormat="1" x14ac:dyDescent="0.3">
      <c r="A890" s="43">
        <v>1734</v>
      </c>
      <c r="B890" s="42" t="s">
        <v>963</v>
      </c>
      <c r="C890" s="42" t="s">
        <v>965</v>
      </c>
      <c r="D890" s="42" t="s">
        <v>16</v>
      </c>
      <c r="F890" s="42">
        <v>3003</v>
      </c>
      <c r="G890" s="42" t="s">
        <v>1372</v>
      </c>
      <c r="H890" s="45" t="s">
        <v>1372</v>
      </c>
      <c r="I890" s="46">
        <v>8</v>
      </c>
      <c r="J890" s="46" t="s">
        <v>932</v>
      </c>
      <c r="K890" s="46"/>
      <c r="L890" s="45" t="str" cm="1">
        <f t="array" ref="L890">_xlfn.IFS(H890=Kontrakter!$B$3,Kontrakter!$C$3,H890=Kontrakter!$B$2,Kontrakter!$C$2,H890=Kontrakter!$B$4,Kontrakter!$C$4,H890=Kontrakter!$B$5,Kontrakter!$C$5,H890=Kontrakter!$B$6,Kontrakter!$C$6,H890=Kontrakter!$B$7,Kontrakter!$C$7,H890=Kontrakter!$B$8,Kontrakter!$C$8,H890=Kontrakter!$B$9,Kontrakter!$C$9,H890=Kontrakter!$B$10,Kontrakter!$C$10,H890=Kontrakter!$B$11,Kontrakter!$C$11)</f>
        <v>Rejlers Elsikkerhet AS</v>
      </c>
      <c r="M890" s="45" cm="1">
        <f t="array" ref="M890">_xlfn.IFS(L890=Kontrakter!$C$3,Kontrakter!$D$3,L890=Kontrakter!$C$2,Kontrakter!$D$2,L890=Kontrakter!$C$4,Kontrakter!$D$4,L890=Kontrakter!$C$5,Kontrakter!$D$5,L890=Kontrakter!$C$6,Kontrakter!$D$6,L890=Kontrakter!$C$7,Kontrakter!$D$7,L890=Kontrakter!$C$8,Kontrakter!$D$8,L890=Kontrakter!$C$9,Kontrakter!$D$9,L890=Kontrakter!$C$10,Kontrakter!$D$10,L890=Kontrakter!$C$11,Kontrakter!$D$11)</f>
        <v>95823000</v>
      </c>
      <c r="N890" s="47" t="str" cm="1">
        <f t="array" ref="N890">_xlfn.IFS(L890=Kontrakter!$C$3,Kontrakter!$E$3,L890=Kontrakter!$C$2,Kontrakter!$E$2,L890=Kontrakter!$C$4,Kontrakter!$E$4,L890=Kontrakter!$C$5,Kontrakter!$E$5,L890=Kontrakter!$C$6,Kontrakter!$E$6,L890=Kontrakter!$C$7,Kontrakter!$E$7,L890=Kontrakter!$C$8,Kontrakter!$E$8,L890=Kontrakter!$C$9,Kontrakter!$E$9,L890=Kontrakter!$C$10,Kontrakter!$E$10,L890=Kontrakter!$C$11,Kontrakter!$E$11)</f>
        <v>tilsyn@elvia.no</v>
      </c>
    </row>
    <row r="891" spans="1:14" s="42" customFormat="1" x14ac:dyDescent="0.3">
      <c r="A891" s="43">
        <v>1735</v>
      </c>
      <c r="B891" s="42" t="s">
        <v>966</v>
      </c>
      <c r="C891" s="42" t="s">
        <v>967</v>
      </c>
      <c r="D891" s="42" t="s">
        <v>16</v>
      </c>
      <c r="F891" s="42">
        <v>3003</v>
      </c>
      <c r="G891" s="42" t="s">
        <v>1372</v>
      </c>
      <c r="H891" s="45" t="s">
        <v>1372</v>
      </c>
      <c r="I891" s="46">
        <v>8</v>
      </c>
      <c r="J891" s="46" t="s">
        <v>932</v>
      </c>
      <c r="K891" s="46"/>
      <c r="L891" s="45" t="str" cm="1">
        <f t="array" ref="L891">_xlfn.IFS(H891=Kontrakter!$B$3,Kontrakter!$C$3,H891=Kontrakter!$B$2,Kontrakter!$C$2,H891=Kontrakter!$B$4,Kontrakter!$C$4,H891=Kontrakter!$B$5,Kontrakter!$C$5,H891=Kontrakter!$B$6,Kontrakter!$C$6,H891=Kontrakter!$B$7,Kontrakter!$C$7,H891=Kontrakter!$B$8,Kontrakter!$C$8,H891=Kontrakter!$B$9,Kontrakter!$C$9,H891=Kontrakter!$B$10,Kontrakter!$C$10,H891=Kontrakter!$B$11,Kontrakter!$C$11)</f>
        <v>Rejlers Elsikkerhet AS</v>
      </c>
      <c r="M891" s="45" cm="1">
        <f t="array" ref="M891">_xlfn.IFS(L891=Kontrakter!$C$3,Kontrakter!$D$3,L891=Kontrakter!$C$2,Kontrakter!$D$2,L891=Kontrakter!$C$4,Kontrakter!$D$4,L891=Kontrakter!$C$5,Kontrakter!$D$5,L891=Kontrakter!$C$6,Kontrakter!$D$6,L891=Kontrakter!$C$7,Kontrakter!$D$7,L891=Kontrakter!$C$8,Kontrakter!$D$8,L891=Kontrakter!$C$9,Kontrakter!$D$9,L891=Kontrakter!$C$10,Kontrakter!$D$10,L891=Kontrakter!$C$11,Kontrakter!$D$11)</f>
        <v>95823000</v>
      </c>
      <c r="N891" s="47" t="str" cm="1">
        <f t="array" ref="N891">_xlfn.IFS(L891=Kontrakter!$C$3,Kontrakter!$E$3,L891=Kontrakter!$C$2,Kontrakter!$E$2,L891=Kontrakter!$C$4,Kontrakter!$E$4,L891=Kontrakter!$C$5,Kontrakter!$E$5,L891=Kontrakter!$C$6,Kontrakter!$E$6,L891=Kontrakter!$C$7,Kontrakter!$E$7,L891=Kontrakter!$C$8,Kontrakter!$E$8,L891=Kontrakter!$C$9,Kontrakter!$E$9,L891=Kontrakter!$C$10,Kontrakter!$E$10,L891=Kontrakter!$C$11,Kontrakter!$E$11)</f>
        <v>tilsyn@elvia.no</v>
      </c>
    </row>
    <row r="892" spans="1:14" s="42" customFormat="1" x14ac:dyDescent="0.3">
      <c r="A892" s="43">
        <v>1738</v>
      </c>
      <c r="B892" s="42" t="s">
        <v>968</v>
      </c>
      <c r="C892" s="42" t="s">
        <v>969</v>
      </c>
      <c r="D892" s="42" t="s">
        <v>16</v>
      </c>
      <c r="F892" s="42">
        <v>3003</v>
      </c>
      <c r="G892" s="42" t="s">
        <v>1372</v>
      </c>
      <c r="H892" s="45" t="s">
        <v>1372</v>
      </c>
      <c r="I892" s="46">
        <v>8</v>
      </c>
      <c r="J892" s="46" t="s">
        <v>932</v>
      </c>
      <c r="K892" s="46"/>
      <c r="L892" s="45" t="str" cm="1">
        <f t="array" ref="L892">_xlfn.IFS(H892=Kontrakter!$B$3,Kontrakter!$C$3,H892=Kontrakter!$B$2,Kontrakter!$C$2,H892=Kontrakter!$B$4,Kontrakter!$C$4,H892=Kontrakter!$B$5,Kontrakter!$C$5,H892=Kontrakter!$B$6,Kontrakter!$C$6,H892=Kontrakter!$B$7,Kontrakter!$C$7,H892=Kontrakter!$B$8,Kontrakter!$C$8,H892=Kontrakter!$B$9,Kontrakter!$C$9,H892=Kontrakter!$B$10,Kontrakter!$C$10,H892=Kontrakter!$B$11,Kontrakter!$C$11)</f>
        <v>Rejlers Elsikkerhet AS</v>
      </c>
      <c r="M892" s="45" cm="1">
        <f t="array" ref="M892">_xlfn.IFS(L892=Kontrakter!$C$3,Kontrakter!$D$3,L892=Kontrakter!$C$2,Kontrakter!$D$2,L892=Kontrakter!$C$4,Kontrakter!$D$4,L892=Kontrakter!$C$5,Kontrakter!$D$5,L892=Kontrakter!$C$6,Kontrakter!$D$6,L892=Kontrakter!$C$7,Kontrakter!$D$7,L892=Kontrakter!$C$8,Kontrakter!$D$8,L892=Kontrakter!$C$9,Kontrakter!$D$9,L892=Kontrakter!$C$10,Kontrakter!$D$10,L892=Kontrakter!$C$11,Kontrakter!$D$11)</f>
        <v>95823000</v>
      </c>
      <c r="N892" s="47" t="str" cm="1">
        <f t="array" ref="N892">_xlfn.IFS(L892=Kontrakter!$C$3,Kontrakter!$E$3,L892=Kontrakter!$C$2,Kontrakter!$E$2,L892=Kontrakter!$C$4,Kontrakter!$E$4,L892=Kontrakter!$C$5,Kontrakter!$E$5,L892=Kontrakter!$C$6,Kontrakter!$E$6,L892=Kontrakter!$C$7,Kontrakter!$E$7,L892=Kontrakter!$C$8,Kontrakter!$E$8,L892=Kontrakter!$C$9,Kontrakter!$E$9,L892=Kontrakter!$C$10,Kontrakter!$E$10,L892=Kontrakter!$C$11,Kontrakter!$E$11)</f>
        <v>tilsyn@elvia.no</v>
      </c>
    </row>
    <row r="893" spans="1:14" s="42" customFormat="1" x14ac:dyDescent="0.3">
      <c r="A893" s="43">
        <v>1739</v>
      </c>
      <c r="B893" s="42" t="s">
        <v>968</v>
      </c>
      <c r="C893" s="42" t="s">
        <v>970</v>
      </c>
      <c r="D893" s="42" t="s">
        <v>16</v>
      </c>
      <c r="F893" s="42">
        <v>3003</v>
      </c>
      <c r="G893" s="42" t="s">
        <v>1372</v>
      </c>
      <c r="H893" s="45" t="s">
        <v>1372</v>
      </c>
      <c r="I893" s="46">
        <v>8</v>
      </c>
      <c r="J893" s="46" t="s">
        <v>932</v>
      </c>
      <c r="K893" s="46"/>
      <c r="L893" s="45" t="str" cm="1">
        <f t="array" ref="L893">_xlfn.IFS(H893=Kontrakter!$B$3,Kontrakter!$C$3,H893=Kontrakter!$B$2,Kontrakter!$C$2,H893=Kontrakter!$B$4,Kontrakter!$C$4,H893=Kontrakter!$B$5,Kontrakter!$C$5,H893=Kontrakter!$B$6,Kontrakter!$C$6,H893=Kontrakter!$B$7,Kontrakter!$C$7,H893=Kontrakter!$B$8,Kontrakter!$C$8,H893=Kontrakter!$B$9,Kontrakter!$C$9,H893=Kontrakter!$B$10,Kontrakter!$C$10,H893=Kontrakter!$B$11,Kontrakter!$C$11)</f>
        <v>Rejlers Elsikkerhet AS</v>
      </c>
      <c r="M893" s="45" cm="1">
        <f t="array" ref="M893">_xlfn.IFS(L893=Kontrakter!$C$3,Kontrakter!$D$3,L893=Kontrakter!$C$2,Kontrakter!$D$2,L893=Kontrakter!$C$4,Kontrakter!$D$4,L893=Kontrakter!$C$5,Kontrakter!$D$5,L893=Kontrakter!$C$6,Kontrakter!$D$6,L893=Kontrakter!$C$7,Kontrakter!$D$7,L893=Kontrakter!$C$8,Kontrakter!$D$8,L893=Kontrakter!$C$9,Kontrakter!$D$9,L893=Kontrakter!$C$10,Kontrakter!$D$10,L893=Kontrakter!$C$11,Kontrakter!$D$11)</f>
        <v>95823000</v>
      </c>
      <c r="N893" s="47" t="str" cm="1">
        <f t="array" ref="N893">_xlfn.IFS(L893=Kontrakter!$C$3,Kontrakter!$E$3,L893=Kontrakter!$C$2,Kontrakter!$E$2,L893=Kontrakter!$C$4,Kontrakter!$E$4,L893=Kontrakter!$C$5,Kontrakter!$E$5,L893=Kontrakter!$C$6,Kontrakter!$E$6,L893=Kontrakter!$C$7,Kontrakter!$E$7,L893=Kontrakter!$C$8,Kontrakter!$E$8,L893=Kontrakter!$C$9,Kontrakter!$E$9,L893=Kontrakter!$C$10,Kontrakter!$E$10,L893=Kontrakter!$C$11,Kontrakter!$E$11)</f>
        <v>tilsyn@elvia.no</v>
      </c>
    </row>
    <row r="894" spans="1:14" s="42" customFormat="1" x14ac:dyDescent="0.3">
      <c r="A894" s="43">
        <v>1740</v>
      </c>
      <c r="B894" s="42" t="s">
        <v>968</v>
      </c>
      <c r="C894" s="42" t="s">
        <v>971</v>
      </c>
      <c r="D894" s="42" t="s">
        <v>12</v>
      </c>
      <c r="F894" s="42">
        <v>3003</v>
      </c>
      <c r="G894" s="42" t="s">
        <v>1372</v>
      </c>
      <c r="H894" s="45" t="s">
        <v>1372</v>
      </c>
      <c r="I894" s="46">
        <v>8</v>
      </c>
      <c r="J894" s="46" t="s">
        <v>932</v>
      </c>
      <c r="K894" s="46"/>
      <c r="L894" s="45" t="str" cm="1">
        <f t="array" ref="L894">_xlfn.IFS(H894=Kontrakter!$B$3,Kontrakter!$C$3,H894=Kontrakter!$B$2,Kontrakter!$C$2,H894=Kontrakter!$B$4,Kontrakter!$C$4,H894=Kontrakter!$B$5,Kontrakter!$C$5,H894=Kontrakter!$B$6,Kontrakter!$C$6,H894=Kontrakter!$B$7,Kontrakter!$C$7,H894=Kontrakter!$B$8,Kontrakter!$C$8,H894=Kontrakter!$B$9,Kontrakter!$C$9,H894=Kontrakter!$B$10,Kontrakter!$C$10,H894=Kontrakter!$B$11,Kontrakter!$C$11)</f>
        <v>Rejlers Elsikkerhet AS</v>
      </c>
      <c r="M894" s="45" cm="1">
        <f t="array" ref="M894">_xlfn.IFS(L894=Kontrakter!$C$3,Kontrakter!$D$3,L894=Kontrakter!$C$2,Kontrakter!$D$2,L894=Kontrakter!$C$4,Kontrakter!$D$4,L894=Kontrakter!$C$5,Kontrakter!$D$5,L894=Kontrakter!$C$6,Kontrakter!$D$6,L894=Kontrakter!$C$7,Kontrakter!$D$7,L894=Kontrakter!$C$8,Kontrakter!$D$8,L894=Kontrakter!$C$9,Kontrakter!$D$9,L894=Kontrakter!$C$10,Kontrakter!$D$10,L894=Kontrakter!$C$11,Kontrakter!$D$11)</f>
        <v>95823000</v>
      </c>
      <c r="N894" s="47" t="str" cm="1">
        <f t="array" ref="N894">_xlfn.IFS(L894=Kontrakter!$C$3,Kontrakter!$E$3,L894=Kontrakter!$C$2,Kontrakter!$E$2,L894=Kontrakter!$C$4,Kontrakter!$E$4,L894=Kontrakter!$C$5,Kontrakter!$E$5,L894=Kontrakter!$C$6,Kontrakter!$E$6,L894=Kontrakter!$C$7,Kontrakter!$E$7,L894=Kontrakter!$C$8,Kontrakter!$E$8,L894=Kontrakter!$C$9,Kontrakter!$E$9,L894=Kontrakter!$C$10,Kontrakter!$E$10,L894=Kontrakter!$C$11,Kontrakter!$E$11)</f>
        <v>tilsyn@elvia.no</v>
      </c>
    </row>
    <row r="895" spans="1:14" s="42" customFormat="1" x14ac:dyDescent="0.3">
      <c r="A895" s="43">
        <v>1742</v>
      </c>
      <c r="B895" s="42" t="s">
        <v>972</v>
      </c>
      <c r="C895" s="42" t="s">
        <v>973</v>
      </c>
      <c r="D895" s="42" t="s">
        <v>12</v>
      </c>
      <c r="F895" s="42">
        <v>3003</v>
      </c>
      <c r="G895" s="42" t="s">
        <v>1372</v>
      </c>
      <c r="H895" s="45" t="s">
        <v>1372</v>
      </c>
      <c r="I895" s="46">
        <v>8</v>
      </c>
      <c r="J895" s="46" t="s">
        <v>932</v>
      </c>
      <c r="K895" s="46"/>
      <c r="L895" s="45" t="str" cm="1">
        <f t="array" ref="L895">_xlfn.IFS(H895=Kontrakter!$B$3,Kontrakter!$C$3,H895=Kontrakter!$B$2,Kontrakter!$C$2,H895=Kontrakter!$B$4,Kontrakter!$C$4,H895=Kontrakter!$B$5,Kontrakter!$C$5,H895=Kontrakter!$B$6,Kontrakter!$C$6,H895=Kontrakter!$B$7,Kontrakter!$C$7,H895=Kontrakter!$B$8,Kontrakter!$C$8,H895=Kontrakter!$B$9,Kontrakter!$C$9,H895=Kontrakter!$B$10,Kontrakter!$C$10,H895=Kontrakter!$B$11,Kontrakter!$C$11)</f>
        <v>Rejlers Elsikkerhet AS</v>
      </c>
      <c r="M895" s="45" cm="1">
        <f t="array" ref="M895">_xlfn.IFS(L895=Kontrakter!$C$3,Kontrakter!$D$3,L895=Kontrakter!$C$2,Kontrakter!$D$2,L895=Kontrakter!$C$4,Kontrakter!$D$4,L895=Kontrakter!$C$5,Kontrakter!$D$5,L895=Kontrakter!$C$6,Kontrakter!$D$6,L895=Kontrakter!$C$7,Kontrakter!$D$7,L895=Kontrakter!$C$8,Kontrakter!$D$8,L895=Kontrakter!$C$9,Kontrakter!$D$9,L895=Kontrakter!$C$10,Kontrakter!$D$10,L895=Kontrakter!$C$11,Kontrakter!$D$11)</f>
        <v>95823000</v>
      </c>
      <c r="N895" s="47" t="str" cm="1">
        <f t="array" ref="N895">_xlfn.IFS(L895=Kontrakter!$C$3,Kontrakter!$E$3,L895=Kontrakter!$C$2,Kontrakter!$E$2,L895=Kontrakter!$C$4,Kontrakter!$E$4,L895=Kontrakter!$C$5,Kontrakter!$E$5,L895=Kontrakter!$C$6,Kontrakter!$E$6,L895=Kontrakter!$C$7,Kontrakter!$E$7,L895=Kontrakter!$C$8,Kontrakter!$E$8,L895=Kontrakter!$C$9,Kontrakter!$E$9,L895=Kontrakter!$C$10,Kontrakter!$E$10,L895=Kontrakter!$C$11,Kontrakter!$E$11)</f>
        <v>tilsyn@elvia.no</v>
      </c>
    </row>
    <row r="896" spans="1:14" s="42" customFormat="1" x14ac:dyDescent="0.3">
      <c r="A896" s="43">
        <v>1743</v>
      </c>
      <c r="B896" s="42" t="s">
        <v>972</v>
      </c>
      <c r="C896" s="42" t="s">
        <v>974</v>
      </c>
      <c r="D896" s="42" t="s">
        <v>16</v>
      </c>
      <c r="F896" s="42">
        <v>3003</v>
      </c>
      <c r="G896" s="42" t="s">
        <v>1372</v>
      </c>
      <c r="H896" s="45" t="s">
        <v>1372</v>
      </c>
      <c r="I896" s="46">
        <v>8</v>
      </c>
      <c r="J896" s="46" t="s">
        <v>932</v>
      </c>
      <c r="K896" s="46"/>
      <c r="L896" s="45" t="str" cm="1">
        <f t="array" ref="L896">_xlfn.IFS(H896=Kontrakter!$B$3,Kontrakter!$C$3,H896=Kontrakter!$B$2,Kontrakter!$C$2,H896=Kontrakter!$B$4,Kontrakter!$C$4,H896=Kontrakter!$B$5,Kontrakter!$C$5,H896=Kontrakter!$B$6,Kontrakter!$C$6,H896=Kontrakter!$B$7,Kontrakter!$C$7,H896=Kontrakter!$B$8,Kontrakter!$C$8,H896=Kontrakter!$B$9,Kontrakter!$C$9,H896=Kontrakter!$B$10,Kontrakter!$C$10,H896=Kontrakter!$B$11,Kontrakter!$C$11)</f>
        <v>Rejlers Elsikkerhet AS</v>
      </c>
      <c r="M896" s="45" cm="1">
        <f t="array" ref="M896">_xlfn.IFS(L896=Kontrakter!$C$3,Kontrakter!$D$3,L896=Kontrakter!$C$2,Kontrakter!$D$2,L896=Kontrakter!$C$4,Kontrakter!$D$4,L896=Kontrakter!$C$5,Kontrakter!$D$5,L896=Kontrakter!$C$6,Kontrakter!$D$6,L896=Kontrakter!$C$7,Kontrakter!$D$7,L896=Kontrakter!$C$8,Kontrakter!$D$8,L896=Kontrakter!$C$9,Kontrakter!$D$9,L896=Kontrakter!$C$10,Kontrakter!$D$10,L896=Kontrakter!$C$11,Kontrakter!$D$11)</f>
        <v>95823000</v>
      </c>
      <c r="N896" s="47" t="str" cm="1">
        <f t="array" ref="N896">_xlfn.IFS(L896=Kontrakter!$C$3,Kontrakter!$E$3,L896=Kontrakter!$C$2,Kontrakter!$E$2,L896=Kontrakter!$C$4,Kontrakter!$E$4,L896=Kontrakter!$C$5,Kontrakter!$E$5,L896=Kontrakter!$C$6,Kontrakter!$E$6,L896=Kontrakter!$C$7,Kontrakter!$E$7,L896=Kontrakter!$C$8,Kontrakter!$E$8,L896=Kontrakter!$C$9,Kontrakter!$E$9,L896=Kontrakter!$C$10,Kontrakter!$E$10,L896=Kontrakter!$C$11,Kontrakter!$E$11)</f>
        <v>tilsyn@elvia.no</v>
      </c>
    </row>
    <row r="897" spans="1:14" s="42" customFormat="1" x14ac:dyDescent="0.3">
      <c r="A897" s="43">
        <v>1745</v>
      </c>
      <c r="B897" s="42" t="s">
        <v>975</v>
      </c>
      <c r="C897" s="42" t="s">
        <v>976</v>
      </c>
      <c r="D897" s="42" t="s">
        <v>12</v>
      </c>
      <c r="F897" s="42">
        <v>3003</v>
      </c>
      <c r="G897" s="42" t="s">
        <v>1372</v>
      </c>
      <c r="H897" s="45" t="s">
        <v>1372</v>
      </c>
      <c r="I897" s="46">
        <v>8</v>
      </c>
      <c r="J897" s="46" t="s">
        <v>932</v>
      </c>
      <c r="K897" s="46"/>
      <c r="L897" s="45" t="str" cm="1">
        <f t="array" ref="L897">_xlfn.IFS(H897=Kontrakter!$B$3,Kontrakter!$C$3,H897=Kontrakter!$B$2,Kontrakter!$C$2,H897=Kontrakter!$B$4,Kontrakter!$C$4,H897=Kontrakter!$B$5,Kontrakter!$C$5,H897=Kontrakter!$B$6,Kontrakter!$C$6,H897=Kontrakter!$B$7,Kontrakter!$C$7,H897=Kontrakter!$B$8,Kontrakter!$C$8,H897=Kontrakter!$B$9,Kontrakter!$C$9,H897=Kontrakter!$B$10,Kontrakter!$C$10,H897=Kontrakter!$B$11,Kontrakter!$C$11)</f>
        <v>Rejlers Elsikkerhet AS</v>
      </c>
      <c r="M897" s="45" cm="1">
        <f t="array" ref="M897">_xlfn.IFS(L897=Kontrakter!$C$3,Kontrakter!$D$3,L897=Kontrakter!$C$2,Kontrakter!$D$2,L897=Kontrakter!$C$4,Kontrakter!$D$4,L897=Kontrakter!$C$5,Kontrakter!$D$5,L897=Kontrakter!$C$6,Kontrakter!$D$6,L897=Kontrakter!$C$7,Kontrakter!$D$7,L897=Kontrakter!$C$8,Kontrakter!$D$8,L897=Kontrakter!$C$9,Kontrakter!$D$9,L897=Kontrakter!$C$10,Kontrakter!$D$10,L897=Kontrakter!$C$11,Kontrakter!$D$11)</f>
        <v>95823000</v>
      </c>
      <c r="N897" s="47" t="str" cm="1">
        <f t="array" ref="N897">_xlfn.IFS(L897=Kontrakter!$C$3,Kontrakter!$E$3,L897=Kontrakter!$C$2,Kontrakter!$E$2,L897=Kontrakter!$C$4,Kontrakter!$E$4,L897=Kontrakter!$C$5,Kontrakter!$E$5,L897=Kontrakter!$C$6,Kontrakter!$E$6,L897=Kontrakter!$C$7,Kontrakter!$E$7,L897=Kontrakter!$C$8,Kontrakter!$E$8,L897=Kontrakter!$C$9,Kontrakter!$E$9,L897=Kontrakter!$C$10,Kontrakter!$E$10,L897=Kontrakter!$C$11,Kontrakter!$E$11)</f>
        <v>tilsyn@elvia.no</v>
      </c>
    </row>
    <row r="898" spans="1:14" s="42" customFormat="1" x14ac:dyDescent="0.3">
      <c r="A898" s="43">
        <v>1746</v>
      </c>
      <c r="B898" s="42" t="s">
        <v>975</v>
      </c>
      <c r="C898" s="42" t="s">
        <v>977</v>
      </c>
      <c r="D898" s="42" t="s">
        <v>16</v>
      </c>
      <c r="F898" s="42">
        <v>3003</v>
      </c>
      <c r="G898" s="42" t="s">
        <v>1372</v>
      </c>
      <c r="H898" s="45" t="s">
        <v>1372</v>
      </c>
      <c r="I898" s="46">
        <v>8</v>
      </c>
      <c r="J898" s="46" t="s">
        <v>932</v>
      </c>
      <c r="K898" s="46"/>
      <c r="L898" s="45" t="str" cm="1">
        <f t="array" ref="L898">_xlfn.IFS(H898=Kontrakter!$B$3,Kontrakter!$C$3,H898=Kontrakter!$B$2,Kontrakter!$C$2,H898=Kontrakter!$B$4,Kontrakter!$C$4,H898=Kontrakter!$B$5,Kontrakter!$C$5,H898=Kontrakter!$B$6,Kontrakter!$C$6,H898=Kontrakter!$B$7,Kontrakter!$C$7,H898=Kontrakter!$B$8,Kontrakter!$C$8,H898=Kontrakter!$B$9,Kontrakter!$C$9,H898=Kontrakter!$B$10,Kontrakter!$C$10,H898=Kontrakter!$B$11,Kontrakter!$C$11)</f>
        <v>Rejlers Elsikkerhet AS</v>
      </c>
      <c r="M898" s="45" cm="1">
        <f t="array" ref="M898">_xlfn.IFS(L898=Kontrakter!$C$3,Kontrakter!$D$3,L898=Kontrakter!$C$2,Kontrakter!$D$2,L898=Kontrakter!$C$4,Kontrakter!$D$4,L898=Kontrakter!$C$5,Kontrakter!$D$5,L898=Kontrakter!$C$6,Kontrakter!$D$6,L898=Kontrakter!$C$7,Kontrakter!$D$7,L898=Kontrakter!$C$8,Kontrakter!$D$8,L898=Kontrakter!$C$9,Kontrakter!$D$9,L898=Kontrakter!$C$10,Kontrakter!$D$10,L898=Kontrakter!$C$11,Kontrakter!$D$11)</f>
        <v>95823000</v>
      </c>
      <c r="N898" s="47" t="str" cm="1">
        <f t="array" ref="N898">_xlfn.IFS(L898=Kontrakter!$C$3,Kontrakter!$E$3,L898=Kontrakter!$C$2,Kontrakter!$E$2,L898=Kontrakter!$C$4,Kontrakter!$E$4,L898=Kontrakter!$C$5,Kontrakter!$E$5,L898=Kontrakter!$C$6,Kontrakter!$E$6,L898=Kontrakter!$C$7,Kontrakter!$E$7,L898=Kontrakter!$C$8,Kontrakter!$E$8,L898=Kontrakter!$C$9,Kontrakter!$E$9,L898=Kontrakter!$C$10,Kontrakter!$E$10,L898=Kontrakter!$C$11,Kontrakter!$E$11)</f>
        <v>tilsyn@elvia.no</v>
      </c>
    </row>
    <row r="899" spans="1:14" s="42" customFormat="1" x14ac:dyDescent="0.3">
      <c r="A899" s="43">
        <v>1747</v>
      </c>
      <c r="B899" s="42" t="s">
        <v>975</v>
      </c>
      <c r="C899" s="42" t="s">
        <v>978</v>
      </c>
      <c r="D899" s="42" t="s">
        <v>16</v>
      </c>
      <c r="F899" s="42">
        <v>3003</v>
      </c>
      <c r="G899" s="42" t="s">
        <v>1372</v>
      </c>
      <c r="H899" s="45" t="s">
        <v>1372</v>
      </c>
      <c r="I899" s="46">
        <v>8</v>
      </c>
      <c r="J899" s="46" t="s">
        <v>932</v>
      </c>
      <c r="K899" s="46"/>
      <c r="L899" s="45" t="str" cm="1">
        <f t="array" ref="L899">_xlfn.IFS(H899=Kontrakter!$B$3,Kontrakter!$C$3,H899=Kontrakter!$B$2,Kontrakter!$C$2,H899=Kontrakter!$B$4,Kontrakter!$C$4,H899=Kontrakter!$B$5,Kontrakter!$C$5,H899=Kontrakter!$B$6,Kontrakter!$C$6,H899=Kontrakter!$B$7,Kontrakter!$C$7,H899=Kontrakter!$B$8,Kontrakter!$C$8,H899=Kontrakter!$B$9,Kontrakter!$C$9,H899=Kontrakter!$B$10,Kontrakter!$C$10,H899=Kontrakter!$B$11,Kontrakter!$C$11)</f>
        <v>Rejlers Elsikkerhet AS</v>
      </c>
      <c r="M899" s="45" cm="1">
        <f t="array" ref="M899">_xlfn.IFS(L899=Kontrakter!$C$3,Kontrakter!$D$3,L899=Kontrakter!$C$2,Kontrakter!$D$2,L899=Kontrakter!$C$4,Kontrakter!$D$4,L899=Kontrakter!$C$5,Kontrakter!$D$5,L899=Kontrakter!$C$6,Kontrakter!$D$6,L899=Kontrakter!$C$7,Kontrakter!$D$7,L899=Kontrakter!$C$8,Kontrakter!$D$8,L899=Kontrakter!$C$9,Kontrakter!$D$9,L899=Kontrakter!$C$10,Kontrakter!$D$10,L899=Kontrakter!$C$11,Kontrakter!$D$11)</f>
        <v>95823000</v>
      </c>
      <c r="N899" s="47" t="str" cm="1">
        <f t="array" ref="N899">_xlfn.IFS(L899=Kontrakter!$C$3,Kontrakter!$E$3,L899=Kontrakter!$C$2,Kontrakter!$E$2,L899=Kontrakter!$C$4,Kontrakter!$E$4,L899=Kontrakter!$C$5,Kontrakter!$E$5,L899=Kontrakter!$C$6,Kontrakter!$E$6,L899=Kontrakter!$C$7,Kontrakter!$E$7,L899=Kontrakter!$C$8,Kontrakter!$E$8,L899=Kontrakter!$C$9,Kontrakter!$E$9,L899=Kontrakter!$C$10,Kontrakter!$E$10,L899=Kontrakter!$C$11,Kontrakter!$E$11)</f>
        <v>tilsyn@elvia.no</v>
      </c>
    </row>
    <row r="900" spans="1:14" s="42" customFormat="1" x14ac:dyDescent="0.3">
      <c r="A900" s="43">
        <v>1751</v>
      </c>
      <c r="B900" s="42" t="s">
        <v>979</v>
      </c>
      <c r="C900" s="42" t="s">
        <v>980</v>
      </c>
      <c r="D900" s="42" t="s">
        <v>12</v>
      </c>
      <c r="F900" s="42">
        <v>3001</v>
      </c>
      <c r="G900" s="42" t="s">
        <v>1372</v>
      </c>
      <c r="H900" s="45" t="s">
        <v>1372</v>
      </c>
      <c r="I900" s="46">
        <v>8</v>
      </c>
      <c r="J900" s="46" t="s">
        <v>979</v>
      </c>
      <c r="K900" s="46"/>
      <c r="L900" s="45" t="str" cm="1">
        <f t="array" ref="L900">_xlfn.IFS(H900=Kontrakter!$B$3,Kontrakter!$C$3,H900=Kontrakter!$B$2,Kontrakter!$C$2,H900=Kontrakter!$B$4,Kontrakter!$C$4,H900=Kontrakter!$B$5,Kontrakter!$C$5,H900=Kontrakter!$B$6,Kontrakter!$C$6,H900=Kontrakter!$B$7,Kontrakter!$C$7,H900=Kontrakter!$B$8,Kontrakter!$C$8,H900=Kontrakter!$B$9,Kontrakter!$C$9,H900=Kontrakter!$B$10,Kontrakter!$C$10,H900=Kontrakter!$B$11,Kontrakter!$C$11)</f>
        <v>Rejlers Elsikkerhet AS</v>
      </c>
      <c r="M900" s="45" cm="1">
        <f t="array" ref="M900">_xlfn.IFS(L900=Kontrakter!$C$3,Kontrakter!$D$3,L900=Kontrakter!$C$2,Kontrakter!$D$2,L900=Kontrakter!$C$4,Kontrakter!$D$4,L900=Kontrakter!$C$5,Kontrakter!$D$5,L900=Kontrakter!$C$6,Kontrakter!$D$6,L900=Kontrakter!$C$7,Kontrakter!$D$7,L900=Kontrakter!$C$8,Kontrakter!$D$8,L900=Kontrakter!$C$9,Kontrakter!$D$9,L900=Kontrakter!$C$10,Kontrakter!$D$10,L900=Kontrakter!$C$11,Kontrakter!$D$11)</f>
        <v>95823000</v>
      </c>
      <c r="N900" s="47" t="str" cm="1">
        <f t="array" ref="N900">_xlfn.IFS(L900=Kontrakter!$C$3,Kontrakter!$E$3,L900=Kontrakter!$C$2,Kontrakter!$E$2,L900=Kontrakter!$C$4,Kontrakter!$E$4,L900=Kontrakter!$C$5,Kontrakter!$E$5,L900=Kontrakter!$C$6,Kontrakter!$E$6,L900=Kontrakter!$C$7,Kontrakter!$E$7,L900=Kontrakter!$C$8,Kontrakter!$E$8,L900=Kontrakter!$C$9,Kontrakter!$E$9,L900=Kontrakter!$C$10,Kontrakter!$E$10,L900=Kontrakter!$C$11,Kontrakter!$E$11)</f>
        <v>tilsyn@elvia.no</v>
      </c>
    </row>
    <row r="901" spans="1:14" s="42" customFormat="1" x14ac:dyDescent="0.3">
      <c r="A901" s="43">
        <v>1752</v>
      </c>
      <c r="B901" s="42" t="s">
        <v>979</v>
      </c>
      <c r="C901" s="42" t="s">
        <v>981</v>
      </c>
      <c r="D901" s="42" t="s">
        <v>12</v>
      </c>
      <c r="F901" s="42">
        <v>3001</v>
      </c>
      <c r="G901" s="42" t="s">
        <v>1372</v>
      </c>
      <c r="H901" s="45" t="s">
        <v>1372</v>
      </c>
      <c r="I901" s="46">
        <v>8</v>
      </c>
      <c r="J901" s="46" t="s">
        <v>979</v>
      </c>
      <c r="K901" s="46"/>
      <c r="L901" s="45" t="str" cm="1">
        <f t="array" ref="L901">_xlfn.IFS(H901=Kontrakter!$B$3,Kontrakter!$C$3,H901=Kontrakter!$B$2,Kontrakter!$C$2,H901=Kontrakter!$B$4,Kontrakter!$C$4,H901=Kontrakter!$B$5,Kontrakter!$C$5,H901=Kontrakter!$B$6,Kontrakter!$C$6,H901=Kontrakter!$B$7,Kontrakter!$C$7,H901=Kontrakter!$B$8,Kontrakter!$C$8,H901=Kontrakter!$B$9,Kontrakter!$C$9,H901=Kontrakter!$B$10,Kontrakter!$C$10,H901=Kontrakter!$B$11,Kontrakter!$C$11)</f>
        <v>Rejlers Elsikkerhet AS</v>
      </c>
      <c r="M901" s="45" cm="1">
        <f t="array" ref="M901">_xlfn.IFS(L901=Kontrakter!$C$3,Kontrakter!$D$3,L901=Kontrakter!$C$2,Kontrakter!$D$2,L901=Kontrakter!$C$4,Kontrakter!$D$4,L901=Kontrakter!$C$5,Kontrakter!$D$5,L901=Kontrakter!$C$6,Kontrakter!$D$6,L901=Kontrakter!$C$7,Kontrakter!$D$7,L901=Kontrakter!$C$8,Kontrakter!$D$8,L901=Kontrakter!$C$9,Kontrakter!$D$9,L901=Kontrakter!$C$10,Kontrakter!$D$10,L901=Kontrakter!$C$11,Kontrakter!$D$11)</f>
        <v>95823000</v>
      </c>
      <c r="N901" s="47" t="str" cm="1">
        <f t="array" ref="N901">_xlfn.IFS(L901=Kontrakter!$C$3,Kontrakter!$E$3,L901=Kontrakter!$C$2,Kontrakter!$E$2,L901=Kontrakter!$C$4,Kontrakter!$E$4,L901=Kontrakter!$C$5,Kontrakter!$E$5,L901=Kontrakter!$C$6,Kontrakter!$E$6,L901=Kontrakter!$C$7,Kontrakter!$E$7,L901=Kontrakter!$C$8,Kontrakter!$E$8,L901=Kontrakter!$C$9,Kontrakter!$E$9,L901=Kontrakter!$C$10,Kontrakter!$E$10,L901=Kontrakter!$C$11,Kontrakter!$E$11)</f>
        <v>tilsyn@elvia.no</v>
      </c>
    </row>
    <row r="902" spans="1:14" s="42" customFormat="1" x14ac:dyDescent="0.3">
      <c r="A902" s="43">
        <v>1753</v>
      </c>
      <c r="B902" s="42" t="s">
        <v>979</v>
      </c>
      <c r="C902" s="42" t="s">
        <v>982</v>
      </c>
      <c r="D902" s="42" t="s">
        <v>12</v>
      </c>
      <c r="F902" s="42">
        <v>3001</v>
      </c>
      <c r="G902" s="42" t="s">
        <v>1372</v>
      </c>
      <c r="H902" s="45" t="s">
        <v>1372</v>
      </c>
      <c r="I902" s="46">
        <v>8</v>
      </c>
      <c r="J902" s="46" t="s">
        <v>979</v>
      </c>
      <c r="K902" s="46"/>
      <c r="L902" s="45" t="str" cm="1">
        <f t="array" ref="L902">_xlfn.IFS(H902=Kontrakter!$B$3,Kontrakter!$C$3,H902=Kontrakter!$B$2,Kontrakter!$C$2,H902=Kontrakter!$B$4,Kontrakter!$C$4,H902=Kontrakter!$B$5,Kontrakter!$C$5,H902=Kontrakter!$B$6,Kontrakter!$C$6,H902=Kontrakter!$B$7,Kontrakter!$C$7,H902=Kontrakter!$B$8,Kontrakter!$C$8,H902=Kontrakter!$B$9,Kontrakter!$C$9,H902=Kontrakter!$B$10,Kontrakter!$C$10,H902=Kontrakter!$B$11,Kontrakter!$C$11)</f>
        <v>Rejlers Elsikkerhet AS</v>
      </c>
      <c r="M902" s="45" cm="1">
        <f t="array" ref="M902">_xlfn.IFS(L902=Kontrakter!$C$3,Kontrakter!$D$3,L902=Kontrakter!$C$2,Kontrakter!$D$2,L902=Kontrakter!$C$4,Kontrakter!$D$4,L902=Kontrakter!$C$5,Kontrakter!$D$5,L902=Kontrakter!$C$6,Kontrakter!$D$6,L902=Kontrakter!$C$7,Kontrakter!$D$7,L902=Kontrakter!$C$8,Kontrakter!$D$8,L902=Kontrakter!$C$9,Kontrakter!$D$9,L902=Kontrakter!$C$10,Kontrakter!$D$10,L902=Kontrakter!$C$11,Kontrakter!$D$11)</f>
        <v>95823000</v>
      </c>
      <c r="N902" s="47" t="str" cm="1">
        <f t="array" ref="N902">_xlfn.IFS(L902=Kontrakter!$C$3,Kontrakter!$E$3,L902=Kontrakter!$C$2,Kontrakter!$E$2,L902=Kontrakter!$C$4,Kontrakter!$E$4,L902=Kontrakter!$C$5,Kontrakter!$E$5,L902=Kontrakter!$C$6,Kontrakter!$E$6,L902=Kontrakter!$C$7,Kontrakter!$E$7,L902=Kontrakter!$C$8,Kontrakter!$E$8,L902=Kontrakter!$C$9,Kontrakter!$E$9,L902=Kontrakter!$C$10,Kontrakter!$E$10,L902=Kontrakter!$C$11,Kontrakter!$E$11)</f>
        <v>tilsyn@elvia.no</v>
      </c>
    </row>
    <row r="903" spans="1:14" s="42" customFormat="1" x14ac:dyDescent="0.3">
      <c r="A903" s="43">
        <v>1754</v>
      </c>
      <c r="B903" s="42" t="s">
        <v>979</v>
      </c>
      <c r="C903" s="42" t="s">
        <v>983</v>
      </c>
      <c r="D903" s="42" t="s">
        <v>12</v>
      </c>
      <c r="F903" s="42">
        <v>3001</v>
      </c>
      <c r="G903" s="42" t="s">
        <v>1372</v>
      </c>
      <c r="H903" s="45" t="s">
        <v>1372</v>
      </c>
      <c r="I903" s="46">
        <v>8</v>
      </c>
      <c r="J903" s="46" t="s">
        <v>979</v>
      </c>
      <c r="K903" s="46"/>
      <c r="L903" s="45" t="str" cm="1">
        <f t="array" ref="L903">_xlfn.IFS(H903=Kontrakter!$B$3,Kontrakter!$C$3,H903=Kontrakter!$B$2,Kontrakter!$C$2,H903=Kontrakter!$B$4,Kontrakter!$C$4,H903=Kontrakter!$B$5,Kontrakter!$C$5,H903=Kontrakter!$B$6,Kontrakter!$C$6,H903=Kontrakter!$B$7,Kontrakter!$C$7,H903=Kontrakter!$B$8,Kontrakter!$C$8,H903=Kontrakter!$B$9,Kontrakter!$C$9,H903=Kontrakter!$B$10,Kontrakter!$C$10,H903=Kontrakter!$B$11,Kontrakter!$C$11)</f>
        <v>Rejlers Elsikkerhet AS</v>
      </c>
      <c r="M903" s="45" cm="1">
        <f t="array" ref="M903">_xlfn.IFS(L903=Kontrakter!$C$3,Kontrakter!$D$3,L903=Kontrakter!$C$2,Kontrakter!$D$2,L903=Kontrakter!$C$4,Kontrakter!$D$4,L903=Kontrakter!$C$5,Kontrakter!$D$5,L903=Kontrakter!$C$6,Kontrakter!$D$6,L903=Kontrakter!$C$7,Kontrakter!$D$7,L903=Kontrakter!$C$8,Kontrakter!$D$8,L903=Kontrakter!$C$9,Kontrakter!$D$9,L903=Kontrakter!$C$10,Kontrakter!$D$10,L903=Kontrakter!$C$11,Kontrakter!$D$11)</f>
        <v>95823000</v>
      </c>
      <c r="N903" s="47" t="str" cm="1">
        <f t="array" ref="N903">_xlfn.IFS(L903=Kontrakter!$C$3,Kontrakter!$E$3,L903=Kontrakter!$C$2,Kontrakter!$E$2,L903=Kontrakter!$C$4,Kontrakter!$E$4,L903=Kontrakter!$C$5,Kontrakter!$E$5,L903=Kontrakter!$C$6,Kontrakter!$E$6,L903=Kontrakter!$C$7,Kontrakter!$E$7,L903=Kontrakter!$C$8,Kontrakter!$E$8,L903=Kontrakter!$C$9,Kontrakter!$E$9,L903=Kontrakter!$C$10,Kontrakter!$E$10,L903=Kontrakter!$C$11,Kontrakter!$E$11)</f>
        <v>tilsyn@elvia.no</v>
      </c>
    </row>
    <row r="904" spans="1:14" s="42" customFormat="1" x14ac:dyDescent="0.3">
      <c r="A904" s="43">
        <v>1757</v>
      </c>
      <c r="B904" s="42" t="s">
        <v>979</v>
      </c>
      <c r="C904" s="42" t="s">
        <v>984</v>
      </c>
      <c r="D904" s="42" t="s">
        <v>12</v>
      </c>
      <c r="F904" s="42">
        <v>3001</v>
      </c>
      <c r="G904" s="42" t="s">
        <v>1372</v>
      </c>
      <c r="H904" s="45" t="s">
        <v>1372</v>
      </c>
      <c r="I904" s="46">
        <v>8</v>
      </c>
      <c r="J904" s="46" t="s">
        <v>979</v>
      </c>
      <c r="K904" s="46"/>
      <c r="L904" s="45" t="str" cm="1">
        <f t="array" ref="L904">_xlfn.IFS(H904=Kontrakter!$B$3,Kontrakter!$C$3,H904=Kontrakter!$B$2,Kontrakter!$C$2,H904=Kontrakter!$B$4,Kontrakter!$C$4,H904=Kontrakter!$B$5,Kontrakter!$C$5,H904=Kontrakter!$B$6,Kontrakter!$C$6,H904=Kontrakter!$B$7,Kontrakter!$C$7,H904=Kontrakter!$B$8,Kontrakter!$C$8,H904=Kontrakter!$B$9,Kontrakter!$C$9,H904=Kontrakter!$B$10,Kontrakter!$C$10,H904=Kontrakter!$B$11,Kontrakter!$C$11)</f>
        <v>Rejlers Elsikkerhet AS</v>
      </c>
      <c r="M904" s="45" cm="1">
        <f t="array" ref="M904">_xlfn.IFS(L904=Kontrakter!$C$3,Kontrakter!$D$3,L904=Kontrakter!$C$2,Kontrakter!$D$2,L904=Kontrakter!$C$4,Kontrakter!$D$4,L904=Kontrakter!$C$5,Kontrakter!$D$5,L904=Kontrakter!$C$6,Kontrakter!$D$6,L904=Kontrakter!$C$7,Kontrakter!$D$7,L904=Kontrakter!$C$8,Kontrakter!$D$8,L904=Kontrakter!$C$9,Kontrakter!$D$9,L904=Kontrakter!$C$10,Kontrakter!$D$10,L904=Kontrakter!$C$11,Kontrakter!$D$11)</f>
        <v>95823000</v>
      </c>
      <c r="N904" s="47" t="str" cm="1">
        <f t="array" ref="N904">_xlfn.IFS(L904=Kontrakter!$C$3,Kontrakter!$E$3,L904=Kontrakter!$C$2,Kontrakter!$E$2,L904=Kontrakter!$C$4,Kontrakter!$E$4,L904=Kontrakter!$C$5,Kontrakter!$E$5,L904=Kontrakter!$C$6,Kontrakter!$E$6,L904=Kontrakter!$C$7,Kontrakter!$E$7,L904=Kontrakter!$C$8,Kontrakter!$E$8,L904=Kontrakter!$C$9,Kontrakter!$E$9,L904=Kontrakter!$C$10,Kontrakter!$E$10,L904=Kontrakter!$C$11,Kontrakter!$E$11)</f>
        <v>tilsyn@elvia.no</v>
      </c>
    </row>
    <row r="905" spans="1:14" s="42" customFormat="1" x14ac:dyDescent="0.3">
      <c r="A905" s="43">
        <v>1759</v>
      </c>
      <c r="B905" s="42" t="s">
        <v>979</v>
      </c>
      <c r="C905" s="42" t="s">
        <v>985</v>
      </c>
      <c r="D905" s="42" t="s">
        <v>12</v>
      </c>
      <c r="F905" s="42">
        <v>3001</v>
      </c>
      <c r="G905" s="42" t="s">
        <v>1372</v>
      </c>
      <c r="H905" s="45" t="s">
        <v>1372</v>
      </c>
      <c r="I905" s="46">
        <v>8</v>
      </c>
      <c r="J905" s="46" t="s">
        <v>979</v>
      </c>
      <c r="K905" s="46"/>
      <c r="L905" s="45" t="str" cm="1">
        <f t="array" ref="L905">_xlfn.IFS(H905=Kontrakter!$B$3,Kontrakter!$C$3,H905=Kontrakter!$B$2,Kontrakter!$C$2,H905=Kontrakter!$B$4,Kontrakter!$C$4,H905=Kontrakter!$B$5,Kontrakter!$C$5,H905=Kontrakter!$B$6,Kontrakter!$C$6,H905=Kontrakter!$B$7,Kontrakter!$C$7,H905=Kontrakter!$B$8,Kontrakter!$C$8,H905=Kontrakter!$B$9,Kontrakter!$C$9,H905=Kontrakter!$B$10,Kontrakter!$C$10,H905=Kontrakter!$B$11,Kontrakter!$C$11)</f>
        <v>Rejlers Elsikkerhet AS</v>
      </c>
      <c r="M905" s="45" cm="1">
        <f t="array" ref="M905">_xlfn.IFS(L905=Kontrakter!$C$3,Kontrakter!$D$3,L905=Kontrakter!$C$2,Kontrakter!$D$2,L905=Kontrakter!$C$4,Kontrakter!$D$4,L905=Kontrakter!$C$5,Kontrakter!$D$5,L905=Kontrakter!$C$6,Kontrakter!$D$6,L905=Kontrakter!$C$7,Kontrakter!$D$7,L905=Kontrakter!$C$8,Kontrakter!$D$8,L905=Kontrakter!$C$9,Kontrakter!$D$9,L905=Kontrakter!$C$10,Kontrakter!$D$10,L905=Kontrakter!$C$11,Kontrakter!$D$11)</f>
        <v>95823000</v>
      </c>
      <c r="N905" s="47" t="str" cm="1">
        <f t="array" ref="N905">_xlfn.IFS(L905=Kontrakter!$C$3,Kontrakter!$E$3,L905=Kontrakter!$C$2,Kontrakter!$E$2,L905=Kontrakter!$C$4,Kontrakter!$E$4,L905=Kontrakter!$C$5,Kontrakter!$E$5,L905=Kontrakter!$C$6,Kontrakter!$E$6,L905=Kontrakter!$C$7,Kontrakter!$E$7,L905=Kontrakter!$C$8,Kontrakter!$E$8,L905=Kontrakter!$C$9,Kontrakter!$E$9,L905=Kontrakter!$C$10,Kontrakter!$E$10,L905=Kontrakter!$C$11,Kontrakter!$E$11)</f>
        <v>tilsyn@elvia.no</v>
      </c>
    </row>
    <row r="906" spans="1:14" s="42" customFormat="1" x14ac:dyDescent="0.3">
      <c r="A906" s="43">
        <v>1760</v>
      </c>
      <c r="B906" s="42" t="s">
        <v>979</v>
      </c>
      <c r="C906" s="42" t="s">
        <v>986</v>
      </c>
      <c r="D906" s="42" t="s">
        <v>12</v>
      </c>
      <c r="F906" s="42">
        <v>3001</v>
      </c>
      <c r="G906" s="42" t="s">
        <v>1372</v>
      </c>
      <c r="H906" s="45" t="s">
        <v>1372</v>
      </c>
      <c r="I906" s="46">
        <v>8</v>
      </c>
      <c r="J906" s="46" t="s">
        <v>979</v>
      </c>
      <c r="K906" s="46"/>
      <c r="L906" s="45" t="str" cm="1">
        <f t="array" ref="L906">_xlfn.IFS(H906=Kontrakter!$B$3,Kontrakter!$C$3,H906=Kontrakter!$B$2,Kontrakter!$C$2,H906=Kontrakter!$B$4,Kontrakter!$C$4,H906=Kontrakter!$B$5,Kontrakter!$C$5,H906=Kontrakter!$B$6,Kontrakter!$C$6,H906=Kontrakter!$B$7,Kontrakter!$C$7,H906=Kontrakter!$B$8,Kontrakter!$C$8,H906=Kontrakter!$B$9,Kontrakter!$C$9,H906=Kontrakter!$B$10,Kontrakter!$C$10,H906=Kontrakter!$B$11,Kontrakter!$C$11)</f>
        <v>Rejlers Elsikkerhet AS</v>
      </c>
      <c r="M906" s="45" cm="1">
        <f t="array" ref="M906">_xlfn.IFS(L906=Kontrakter!$C$3,Kontrakter!$D$3,L906=Kontrakter!$C$2,Kontrakter!$D$2,L906=Kontrakter!$C$4,Kontrakter!$D$4,L906=Kontrakter!$C$5,Kontrakter!$D$5,L906=Kontrakter!$C$6,Kontrakter!$D$6,L906=Kontrakter!$C$7,Kontrakter!$D$7,L906=Kontrakter!$C$8,Kontrakter!$D$8,L906=Kontrakter!$C$9,Kontrakter!$D$9,L906=Kontrakter!$C$10,Kontrakter!$D$10,L906=Kontrakter!$C$11,Kontrakter!$D$11)</f>
        <v>95823000</v>
      </c>
      <c r="N906" s="47" t="str" cm="1">
        <f t="array" ref="N906">_xlfn.IFS(L906=Kontrakter!$C$3,Kontrakter!$E$3,L906=Kontrakter!$C$2,Kontrakter!$E$2,L906=Kontrakter!$C$4,Kontrakter!$E$4,L906=Kontrakter!$C$5,Kontrakter!$E$5,L906=Kontrakter!$C$6,Kontrakter!$E$6,L906=Kontrakter!$C$7,Kontrakter!$E$7,L906=Kontrakter!$C$8,Kontrakter!$E$8,L906=Kontrakter!$C$9,Kontrakter!$E$9,L906=Kontrakter!$C$10,Kontrakter!$E$10,L906=Kontrakter!$C$11,Kontrakter!$E$11)</f>
        <v>tilsyn@elvia.no</v>
      </c>
    </row>
    <row r="907" spans="1:14" s="42" customFormat="1" x14ac:dyDescent="0.3">
      <c r="A907" s="43">
        <v>1761</v>
      </c>
      <c r="B907" s="42" t="s">
        <v>979</v>
      </c>
      <c r="C907" s="42" t="s">
        <v>987</v>
      </c>
      <c r="D907" s="42" t="s">
        <v>12</v>
      </c>
      <c r="F907" s="42">
        <v>3001</v>
      </c>
      <c r="G907" s="42" t="s">
        <v>1372</v>
      </c>
      <c r="H907" s="45" t="s">
        <v>1372</v>
      </c>
      <c r="I907" s="46">
        <v>8</v>
      </c>
      <c r="J907" s="46" t="s">
        <v>979</v>
      </c>
      <c r="K907" s="46"/>
      <c r="L907" s="45" t="str" cm="1">
        <f t="array" ref="L907">_xlfn.IFS(H907=Kontrakter!$B$3,Kontrakter!$C$3,H907=Kontrakter!$B$2,Kontrakter!$C$2,H907=Kontrakter!$B$4,Kontrakter!$C$4,H907=Kontrakter!$B$5,Kontrakter!$C$5,H907=Kontrakter!$B$6,Kontrakter!$C$6,H907=Kontrakter!$B$7,Kontrakter!$C$7,H907=Kontrakter!$B$8,Kontrakter!$C$8,H907=Kontrakter!$B$9,Kontrakter!$C$9,H907=Kontrakter!$B$10,Kontrakter!$C$10,H907=Kontrakter!$B$11,Kontrakter!$C$11)</f>
        <v>Rejlers Elsikkerhet AS</v>
      </c>
      <c r="M907" s="45" cm="1">
        <f t="array" ref="M907">_xlfn.IFS(L907=Kontrakter!$C$3,Kontrakter!$D$3,L907=Kontrakter!$C$2,Kontrakter!$D$2,L907=Kontrakter!$C$4,Kontrakter!$D$4,L907=Kontrakter!$C$5,Kontrakter!$D$5,L907=Kontrakter!$C$6,Kontrakter!$D$6,L907=Kontrakter!$C$7,Kontrakter!$D$7,L907=Kontrakter!$C$8,Kontrakter!$D$8,L907=Kontrakter!$C$9,Kontrakter!$D$9,L907=Kontrakter!$C$10,Kontrakter!$D$10,L907=Kontrakter!$C$11,Kontrakter!$D$11)</f>
        <v>95823000</v>
      </c>
      <c r="N907" s="47" t="str" cm="1">
        <f t="array" ref="N907">_xlfn.IFS(L907=Kontrakter!$C$3,Kontrakter!$E$3,L907=Kontrakter!$C$2,Kontrakter!$E$2,L907=Kontrakter!$C$4,Kontrakter!$E$4,L907=Kontrakter!$C$5,Kontrakter!$E$5,L907=Kontrakter!$C$6,Kontrakter!$E$6,L907=Kontrakter!$C$7,Kontrakter!$E$7,L907=Kontrakter!$C$8,Kontrakter!$E$8,L907=Kontrakter!$C$9,Kontrakter!$E$9,L907=Kontrakter!$C$10,Kontrakter!$E$10,L907=Kontrakter!$C$11,Kontrakter!$E$11)</f>
        <v>tilsyn@elvia.no</v>
      </c>
    </row>
    <row r="908" spans="1:14" s="42" customFormat="1" x14ac:dyDescent="0.3">
      <c r="A908" s="43">
        <v>1763</v>
      </c>
      <c r="B908" s="42" t="s">
        <v>979</v>
      </c>
      <c r="C908" s="42" t="s">
        <v>988</v>
      </c>
      <c r="D908" s="42" t="s">
        <v>16</v>
      </c>
      <c r="F908" s="42">
        <v>3001</v>
      </c>
      <c r="G908" s="42" t="s">
        <v>1372</v>
      </c>
      <c r="H908" s="45" t="s">
        <v>1372</v>
      </c>
      <c r="I908" s="46">
        <v>8</v>
      </c>
      <c r="J908" s="46" t="s">
        <v>979</v>
      </c>
      <c r="K908" s="46"/>
      <c r="L908" s="45" t="str" cm="1">
        <f t="array" ref="L908">_xlfn.IFS(H908=Kontrakter!$B$3,Kontrakter!$C$3,H908=Kontrakter!$B$2,Kontrakter!$C$2,H908=Kontrakter!$B$4,Kontrakter!$C$4,H908=Kontrakter!$B$5,Kontrakter!$C$5,H908=Kontrakter!$B$6,Kontrakter!$C$6,H908=Kontrakter!$B$7,Kontrakter!$C$7,H908=Kontrakter!$B$8,Kontrakter!$C$8,H908=Kontrakter!$B$9,Kontrakter!$C$9,H908=Kontrakter!$B$10,Kontrakter!$C$10,H908=Kontrakter!$B$11,Kontrakter!$C$11)</f>
        <v>Rejlers Elsikkerhet AS</v>
      </c>
      <c r="M908" s="45" cm="1">
        <f t="array" ref="M908">_xlfn.IFS(L908=Kontrakter!$C$3,Kontrakter!$D$3,L908=Kontrakter!$C$2,Kontrakter!$D$2,L908=Kontrakter!$C$4,Kontrakter!$D$4,L908=Kontrakter!$C$5,Kontrakter!$D$5,L908=Kontrakter!$C$6,Kontrakter!$D$6,L908=Kontrakter!$C$7,Kontrakter!$D$7,L908=Kontrakter!$C$8,Kontrakter!$D$8,L908=Kontrakter!$C$9,Kontrakter!$D$9,L908=Kontrakter!$C$10,Kontrakter!$D$10,L908=Kontrakter!$C$11,Kontrakter!$D$11)</f>
        <v>95823000</v>
      </c>
      <c r="N908" s="47" t="str" cm="1">
        <f t="array" ref="N908">_xlfn.IFS(L908=Kontrakter!$C$3,Kontrakter!$E$3,L908=Kontrakter!$C$2,Kontrakter!$E$2,L908=Kontrakter!$C$4,Kontrakter!$E$4,L908=Kontrakter!$C$5,Kontrakter!$E$5,L908=Kontrakter!$C$6,Kontrakter!$E$6,L908=Kontrakter!$C$7,Kontrakter!$E$7,L908=Kontrakter!$C$8,Kontrakter!$E$8,L908=Kontrakter!$C$9,Kontrakter!$E$9,L908=Kontrakter!$C$10,Kontrakter!$E$10,L908=Kontrakter!$C$11,Kontrakter!$E$11)</f>
        <v>tilsyn@elvia.no</v>
      </c>
    </row>
    <row r="909" spans="1:14" s="42" customFormat="1" x14ac:dyDescent="0.3">
      <c r="A909" s="43">
        <v>1764</v>
      </c>
      <c r="B909" s="42" t="s">
        <v>979</v>
      </c>
      <c r="C909" s="42" t="s">
        <v>989</v>
      </c>
      <c r="D909" s="42" t="s">
        <v>16</v>
      </c>
      <c r="F909" s="42">
        <v>3001</v>
      </c>
      <c r="G909" s="42" t="s">
        <v>1372</v>
      </c>
      <c r="H909" s="45" t="s">
        <v>1372</v>
      </c>
      <c r="I909" s="46">
        <v>8</v>
      </c>
      <c r="J909" s="46" t="s">
        <v>979</v>
      </c>
      <c r="K909" s="46"/>
      <c r="L909" s="45" t="str" cm="1">
        <f t="array" ref="L909">_xlfn.IFS(H909=Kontrakter!$B$3,Kontrakter!$C$3,H909=Kontrakter!$B$2,Kontrakter!$C$2,H909=Kontrakter!$B$4,Kontrakter!$C$4,H909=Kontrakter!$B$5,Kontrakter!$C$5,H909=Kontrakter!$B$6,Kontrakter!$C$6,H909=Kontrakter!$B$7,Kontrakter!$C$7,H909=Kontrakter!$B$8,Kontrakter!$C$8,H909=Kontrakter!$B$9,Kontrakter!$C$9,H909=Kontrakter!$B$10,Kontrakter!$C$10,H909=Kontrakter!$B$11,Kontrakter!$C$11)</f>
        <v>Rejlers Elsikkerhet AS</v>
      </c>
      <c r="M909" s="45" cm="1">
        <f t="array" ref="M909">_xlfn.IFS(L909=Kontrakter!$C$3,Kontrakter!$D$3,L909=Kontrakter!$C$2,Kontrakter!$D$2,L909=Kontrakter!$C$4,Kontrakter!$D$4,L909=Kontrakter!$C$5,Kontrakter!$D$5,L909=Kontrakter!$C$6,Kontrakter!$D$6,L909=Kontrakter!$C$7,Kontrakter!$D$7,L909=Kontrakter!$C$8,Kontrakter!$D$8,L909=Kontrakter!$C$9,Kontrakter!$D$9,L909=Kontrakter!$C$10,Kontrakter!$D$10,L909=Kontrakter!$C$11,Kontrakter!$D$11)</f>
        <v>95823000</v>
      </c>
      <c r="N909" s="47" t="str" cm="1">
        <f t="array" ref="N909">_xlfn.IFS(L909=Kontrakter!$C$3,Kontrakter!$E$3,L909=Kontrakter!$C$2,Kontrakter!$E$2,L909=Kontrakter!$C$4,Kontrakter!$E$4,L909=Kontrakter!$C$5,Kontrakter!$E$5,L909=Kontrakter!$C$6,Kontrakter!$E$6,L909=Kontrakter!$C$7,Kontrakter!$E$7,L909=Kontrakter!$C$8,Kontrakter!$E$8,L909=Kontrakter!$C$9,Kontrakter!$E$9,L909=Kontrakter!$C$10,Kontrakter!$E$10,L909=Kontrakter!$C$11,Kontrakter!$E$11)</f>
        <v>tilsyn@elvia.no</v>
      </c>
    </row>
    <row r="910" spans="1:14" s="42" customFormat="1" x14ac:dyDescent="0.3">
      <c r="A910" s="43">
        <v>1765</v>
      </c>
      <c r="B910" s="42" t="s">
        <v>979</v>
      </c>
      <c r="C910" s="42" t="s">
        <v>990</v>
      </c>
      <c r="D910" s="42" t="s">
        <v>16</v>
      </c>
      <c r="F910" s="42">
        <v>3001</v>
      </c>
      <c r="G910" s="42" t="s">
        <v>1372</v>
      </c>
      <c r="H910" s="45" t="s">
        <v>1372</v>
      </c>
      <c r="I910" s="46">
        <v>8</v>
      </c>
      <c r="J910" s="46" t="s">
        <v>979</v>
      </c>
      <c r="K910" s="46"/>
      <c r="L910" s="45" t="str" cm="1">
        <f t="array" ref="L910">_xlfn.IFS(H910=Kontrakter!$B$3,Kontrakter!$C$3,H910=Kontrakter!$B$2,Kontrakter!$C$2,H910=Kontrakter!$B$4,Kontrakter!$C$4,H910=Kontrakter!$B$5,Kontrakter!$C$5,H910=Kontrakter!$B$6,Kontrakter!$C$6,H910=Kontrakter!$B$7,Kontrakter!$C$7,H910=Kontrakter!$B$8,Kontrakter!$C$8,H910=Kontrakter!$B$9,Kontrakter!$C$9,H910=Kontrakter!$B$10,Kontrakter!$C$10,H910=Kontrakter!$B$11,Kontrakter!$C$11)</f>
        <v>Rejlers Elsikkerhet AS</v>
      </c>
      <c r="M910" s="45" cm="1">
        <f t="array" ref="M910">_xlfn.IFS(L910=Kontrakter!$C$3,Kontrakter!$D$3,L910=Kontrakter!$C$2,Kontrakter!$D$2,L910=Kontrakter!$C$4,Kontrakter!$D$4,L910=Kontrakter!$C$5,Kontrakter!$D$5,L910=Kontrakter!$C$6,Kontrakter!$D$6,L910=Kontrakter!$C$7,Kontrakter!$D$7,L910=Kontrakter!$C$8,Kontrakter!$D$8,L910=Kontrakter!$C$9,Kontrakter!$D$9,L910=Kontrakter!$C$10,Kontrakter!$D$10,L910=Kontrakter!$C$11,Kontrakter!$D$11)</f>
        <v>95823000</v>
      </c>
      <c r="N910" s="47" t="str" cm="1">
        <f t="array" ref="N910">_xlfn.IFS(L910=Kontrakter!$C$3,Kontrakter!$E$3,L910=Kontrakter!$C$2,Kontrakter!$E$2,L910=Kontrakter!$C$4,Kontrakter!$E$4,L910=Kontrakter!$C$5,Kontrakter!$E$5,L910=Kontrakter!$C$6,Kontrakter!$E$6,L910=Kontrakter!$C$7,Kontrakter!$E$7,L910=Kontrakter!$C$8,Kontrakter!$E$8,L910=Kontrakter!$C$9,Kontrakter!$E$9,L910=Kontrakter!$C$10,Kontrakter!$E$10,L910=Kontrakter!$C$11,Kontrakter!$E$11)</f>
        <v>tilsyn@elvia.no</v>
      </c>
    </row>
    <row r="911" spans="1:14" s="42" customFormat="1" x14ac:dyDescent="0.3">
      <c r="A911" s="43">
        <v>1766</v>
      </c>
      <c r="B911" s="42" t="s">
        <v>979</v>
      </c>
      <c r="C911" s="42" t="s">
        <v>991</v>
      </c>
      <c r="D911" s="42" t="s">
        <v>16</v>
      </c>
      <c r="F911" s="42">
        <v>3001</v>
      </c>
      <c r="G911" s="42" t="s">
        <v>1372</v>
      </c>
      <c r="H911" s="45" t="s">
        <v>1372</v>
      </c>
      <c r="I911" s="46">
        <v>8</v>
      </c>
      <c r="J911" s="46" t="s">
        <v>979</v>
      </c>
      <c r="K911" s="46"/>
      <c r="L911" s="45" t="str" cm="1">
        <f t="array" ref="L911">_xlfn.IFS(H911=Kontrakter!$B$3,Kontrakter!$C$3,H911=Kontrakter!$B$2,Kontrakter!$C$2,H911=Kontrakter!$B$4,Kontrakter!$C$4,H911=Kontrakter!$B$5,Kontrakter!$C$5,H911=Kontrakter!$B$6,Kontrakter!$C$6,H911=Kontrakter!$B$7,Kontrakter!$C$7,H911=Kontrakter!$B$8,Kontrakter!$C$8,H911=Kontrakter!$B$9,Kontrakter!$C$9,H911=Kontrakter!$B$10,Kontrakter!$C$10,H911=Kontrakter!$B$11,Kontrakter!$C$11)</f>
        <v>Rejlers Elsikkerhet AS</v>
      </c>
      <c r="M911" s="45" cm="1">
        <f t="array" ref="M911">_xlfn.IFS(L911=Kontrakter!$C$3,Kontrakter!$D$3,L911=Kontrakter!$C$2,Kontrakter!$D$2,L911=Kontrakter!$C$4,Kontrakter!$D$4,L911=Kontrakter!$C$5,Kontrakter!$D$5,L911=Kontrakter!$C$6,Kontrakter!$D$6,L911=Kontrakter!$C$7,Kontrakter!$D$7,L911=Kontrakter!$C$8,Kontrakter!$D$8,L911=Kontrakter!$C$9,Kontrakter!$D$9,L911=Kontrakter!$C$10,Kontrakter!$D$10,L911=Kontrakter!$C$11,Kontrakter!$D$11)</f>
        <v>95823000</v>
      </c>
      <c r="N911" s="47" t="str" cm="1">
        <f t="array" ref="N911">_xlfn.IFS(L911=Kontrakter!$C$3,Kontrakter!$E$3,L911=Kontrakter!$C$2,Kontrakter!$E$2,L911=Kontrakter!$C$4,Kontrakter!$E$4,L911=Kontrakter!$C$5,Kontrakter!$E$5,L911=Kontrakter!$C$6,Kontrakter!$E$6,L911=Kontrakter!$C$7,Kontrakter!$E$7,L911=Kontrakter!$C$8,Kontrakter!$E$8,L911=Kontrakter!$C$9,Kontrakter!$E$9,L911=Kontrakter!$C$10,Kontrakter!$E$10,L911=Kontrakter!$C$11,Kontrakter!$E$11)</f>
        <v>tilsyn@elvia.no</v>
      </c>
    </row>
    <row r="912" spans="1:14" s="42" customFormat="1" x14ac:dyDescent="0.3">
      <c r="A912" s="43">
        <v>1767</v>
      </c>
      <c r="B912" s="42" t="s">
        <v>979</v>
      </c>
      <c r="C912" s="42" t="s">
        <v>992</v>
      </c>
      <c r="D912" s="42" t="s">
        <v>16</v>
      </c>
      <c r="F912" s="42">
        <v>3001</v>
      </c>
      <c r="G912" s="42" t="s">
        <v>1372</v>
      </c>
      <c r="H912" s="45" t="s">
        <v>1372</v>
      </c>
      <c r="I912" s="46">
        <v>8</v>
      </c>
      <c r="J912" s="46" t="s">
        <v>979</v>
      </c>
      <c r="K912" s="46"/>
      <c r="L912" s="45" t="str" cm="1">
        <f t="array" ref="L912">_xlfn.IFS(H912=Kontrakter!$B$3,Kontrakter!$C$3,H912=Kontrakter!$B$2,Kontrakter!$C$2,H912=Kontrakter!$B$4,Kontrakter!$C$4,H912=Kontrakter!$B$5,Kontrakter!$C$5,H912=Kontrakter!$B$6,Kontrakter!$C$6,H912=Kontrakter!$B$7,Kontrakter!$C$7,H912=Kontrakter!$B$8,Kontrakter!$C$8,H912=Kontrakter!$B$9,Kontrakter!$C$9,H912=Kontrakter!$B$10,Kontrakter!$C$10,H912=Kontrakter!$B$11,Kontrakter!$C$11)</f>
        <v>Rejlers Elsikkerhet AS</v>
      </c>
      <c r="M912" s="45" cm="1">
        <f t="array" ref="M912">_xlfn.IFS(L912=Kontrakter!$C$3,Kontrakter!$D$3,L912=Kontrakter!$C$2,Kontrakter!$D$2,L912=Kontrakter!$C$4,Kontrakter!$D$4,L912=Kontrakter!$C$5,Kontrakter!$D$5,L912=Kontrakter!$C$6,Kontrakter!$D$6,L912=Kontrakter!$C$7,Kontrakter!$D$7,L912=Kontrakter!$C$8,Kontrakter!$D$8,L912=Kontrakter!$C$9,Kontrakter!$D$9,L912=Kontrakter!$C$10,Kontrakter!$D$10,L912=Kontrakter!$C$11,Kontrakter!$D$11)</f>
        <v>95823000</v>
      </c>
      <c r="N912" s="47" t="str" cm="1">
        <f t="array" ref="N912">_xlfn.IFS(L912=Kontrakter!$C$3,Kontrakter!$E$3,L912=Kontrakter!$C$2,Kontrakter!$E$2,L912=Kontrakter!$C$4,Kontrakter!$E$4,L912=Kontrakter!$C$5,Kontrakter!$E$5,L912=Kontrakter!$C$6,Kontrakter!$E$6,L912=Kontrakter!$C$7,Kontrakter!$E$7,L912=Kontrakter!$C$8,Kontrakter!$E$8,L912=Kontrakter!$C$9,Kontrakter!$E$9,L912=Kontrakter!$C$10,Kontrakter!$E$10,L912=Kontrakter!$C$11,Kontrakter!$E$11)</f>
        <v>tilsyn@elvia.no</v>
      </c>
    </row>
    <row r="913" spans="1:14" s="42" customFormat="1" x14ac:dyDescent="0.3">
      <c r="A913" s="43">
        <v>1768</v>
      </c>
      <c r="B913" s="42" t="s">
        <v>979</v>
      </c>
      <c r="C913" s="42" t="s">
        <v>993</v>
      </c>
      <c r="D913" s="42" t="s">
        <v>16</v>
      </c>
      <c r="F913" s="42">
        <v>3001</v>
      </c>
      <c r="G913" s="42" t="s">
        <v>1372</v>
      </c>
      <c r="H913" s="45" t="s">
        <v>1372</v>
      </c>
      <c r="I913" s="46">
        <v>8</v>
      </c>
      <c r="J913" s="46" t="s">
        <v>979</v>
      </c>
      <c r="K913" s="46"/>
      <c r="L913" s="45" t="str" cm="1">
        <f t="array" ref="L913">_xlfn.IFS(H913=Kontrakter!$B$3,Kontrakter!$C$3,H913=Kontrakter!$B$2,Kontrakter!$C$2,H913=Kontrakter!$B$4,Kontrakter!$C$4,H913=Kontrakter!$B$5,Kontrakter!$C$5,H913=Kontrakter!$B$6,Kontrakter!$C$6,H913=Kontrakter!$B$7,Kontrakter!$C$7,H913=Kontrakter!$B$8,Kontrakter!$C$8,H913=Kontrakter!$B$9,Kontrakter!$C$9,H913=Kontrakter!$B$10,Kontrakter!$C$10,H913=Kontrakter!$B$11,Kontrakter!$C$11)</f>
        <v>Rejlers Elsikkerhet AS</v>
      </c>
      <c r="M913" s="45" cm="1">
        <f t="array" ref="M913">_xlfn.IFS(L913=Kontrakter!$C$3,Kontrakter!$D$3,L913=Kontrakter!$C$2,Kontrakter!$D$2,L913=Kontrakter!$C$4,Kontrakter!$D$4,L913=Kontrakter!$C$5,Kontrakter!$D$5,L913=Kontrakter!$C$6,Kontrakter!$D$6,L913=Kontrakter!$C$7,Kontrakter!$D$7,L913=Kontrakter!$C$8,Kontrakter!$D$8,L913=Kontrakter!$C$9,Kontrakter!$D$9,L913=Kontrakter!$C$10,Kontrakter!$D$10,L913=Kontrakter!$C$11,Kontrakter!$D$11)</f>
        <v>95823000</v>
      </c>
      <c r="N913" s="47" t="str" cm="1">
        <f t="array" ref="N913">_xlfn.IFS(L913=Kontrakter!$C$3,Kontrakter!$E$3,L913=Kontrakter!$C$2,Kontrakter!$E$2,L913=Kontrakter!$C$4,Kontrakter!$E$4,L913=Kontrakter!$C$5,Kontrakter!$E$5,L913=Kontrakter!$C$6,Kontrakter!$E$6,L913=Kontrakter!$C$7,Kontrakter!$E$7,L913=Kontrakter!$C$8,Kontrakter!$E$8,L913=Kontrakter!$C$9,Kontrakter!$E$9,L913=Kontrakter!$C$10,Kontrakter!$E$10,L913=Kontrakter!$C$11,Kontrakter!$E$11)</f>
        <v>tilsyn@elvia.no</v>
      </c>
    </row>
    <row r="914" spans="1:14" s="42" customFormat="1" x14ac:dyDescent="0.3">
      <c r="A914" s="43">
        <v>1769</v>
      </c>
      <c r="B914" s="42" t="s">
        <v>979</v>
      </c>
      <c r="C914" s="42" t="s">
        <v>994</v>
      </c>
      <c r="D914" s="42" t="s">
        <v>16</v>
      </c>
      <c r="F914" s="42">
        <v>3001</v>
      </c>
      <c r="G914" s="42" t="s">
        <v>1372</v>
      </c>
      <c r="H914" s="45" t="s">
        <v>1372</v>
      </c>
      <c r="I914" s="46">
        <v>8</v>
      </c>
      <c r="J914" s="46" t="s">
        <v>979</v>
      </c>
      <c r="K914" s="46"/>
      <c r="L914" s="45" t="str" cm="1">
        <f t="array" ref="L914">_xlfn.IFS(H914=Kontrakter!$B$3,Kontrakter!$C$3,H914=Kontrakter!$B$2,Kontrakter!$C$2,H914=Kontrakter!$B$4,Kontrakter!$C$4,H914=Kontrakter!$B$5,Kontrakter!$C$5,H914=Kontrakter!$B$6,Kontrakter!$C$6,H914=Kontrakter!$B$7,Kontrakter!$C$7,H914=Kontrakter!$B$8,Kontrakter!$C$8,H914=Kontrakter!$B$9,Kontrakter!$C$9,H914=Kontrakter!$B$10,Kontrakter!$C$10,H914=Kontrakter!$B$11,Kontrakter!$C$11)</f>
        <v>Rejlers Elsikkerhet AS</v>
      </c>
      <c r="M914" s="45" cm="1">
        <f t="array" ref="M914">_xlfn.IFS(L914=Kontrakter!$C$3,Kontrakter!$D$3,L914=Kontrakter!$C$2,Kontrakter!$D$2,L914=Kontrakter!$C$4,Kontrakter!$D$4,L914=Kontrakter!$C$5,Kontrakter!$D$5,L914=Kontrakter!$C$6,Kontrakter!$D$6,L914=Kontrakter!$C$7,Kontrakter!$D$7,L914=Kontrakter!$C$8,Kontrakter!$D$8,L914=Kontrakter!$C$9,Kontrakter!$D$9,L914=Kontrakter!$C$10,Kontrakter!$D$10,L914=Kontrakter!$C$11,Kontrakter!$D$11)</f>
        <v>95823000</v>
      </c>
      <c r="N914" s="47" t="str" cm="1">
        <f t="array" ref="N914">_xlfn.IFS(L914=Kontrakter!$C$3,Kontrakter!$E$3,L914=Kontrakter!$C$2,Kontrakter!$E$2,L914=Kontrakter!$C$4,Kontrakter!$E$4,L914=Kontrakter!$C$5,Kontrakter!$E$5,L914=Kontrakter!$C$6,Kontrakter!$E$6,L914=Kontrakter!$C$7,Kontrakter!$E$7,L914=Kontrakter!$C$8,Kontrakter!$E$8,L914=Kontrakter!$C$9,Kontrakter!$E$9,L914=Kontrakter!$C$10,Kontrakter!$E$10,L914=Kontrakter!$C$11,Kontrakter!$E$11)</f>
        <v>tilsyn@elvia.no</v>
      </c>
    </row>
    <row r="915" spans="1:14" s="42" customFormat="1" x14ac:dyDescent="0.3">
      <c r="A915" s="43">
        <v>1771</v>
      </c>
      <c r="B915" s="42" t="s">
        <v>979</v>
      </c>
      <c r="C915" s="42" t="s">
        <v>995</v>
      </c>
      <c r="D915" s="42" t="s">
        <v>16</v>
      </c>
      <c r="F915" s="42">
        <v>3001</v>
      </c>
      <c r="G915" s="42" t="s">
        <v>1372</v>
      </c>
      <c r="H915" s="45" t="s">
        <v>1372</v>
      </c>
      <c r="I915" s="46">
        <v>8</v>
      </c>
      <c r="J915" s="46" t="s">
        <v>979</v>
      </c>
      <c r="K915" s="46"/>
      <c r="L915" s="45" t="str" cm="1">
        <f t="array" ref="L915">_xlfn.IFS(H915=Kontrakter!$B$3,Kontrakter!$C$3,H915=Kontrakter!$B$2,Kontrakter!$C$2,H915=Kontrakter!$B$4,Kontrakter!$C$4,H915=Kontrakter!$B$5,Kontrakter!$C$5,H915=Kontrakter!$B$6,Kontrakter!$C$6,H915=Kontrakter!$B$7,Kontrakter!$C$7,H915=Kontrakter!$B$8,Kontrakter!$C$8,H915=Kontrakter!$B$9,Kontrakter!$C$9,H915=Kontrakter!$B$10,Kontrakter!$C$10,H915=Kontrakter!$B$11,Kontrakter!$C$11)</f>
        <v>Rejlers Elsikkerhet AS</v>
      </c>
      <c r="M915" s="45" cm="1">
        <f t="array" ref="M915">_xlfn.IFS(L915=Kontrakter!$C$3,Kontrakter!$D$3,L915=Kontrakter!$C$2,Kontrakter!$D$2,L915=Kontrakter!$C$4,Kontrakter!$D$4,L915=Kontrakter!$C$5,Kontrakter!$D$5,L915=Kontrakter!$C$6,Kontrakter!$D$6,L915=Kontrakter!$C$7,Kontrakter!$D$7,L915=Kontrakter!$C$8,Kontrakter!$D$8,L915=Kontrakter!$C$9,Kontrakter!$D$9,L915=Kontrakter!$C$10,Kontrakter!$D$10,L915=Kontrakter!$C$11,Kontrakter!$D$11)</f>
        <v>95823000</v>
      </c>
      <c r="N915" s="47" t="str" cm="1">
        <f t="array" ref="N915">_xlfn.IFS(L915=Kontrakter!$C$3,Kontrakter!$E$3,L915=Kontrakter!$C$2,Kontrakter!$E$2,L915=Kontrakter!$C$4,Kontrakter!$E$4,L915=Kontrakter!$C$5,Kontrakter!$E$5,L915=Kontrakter!$C$6,Kontrakter!$E$6,L915=Kontrakter!$C$7,Kontrakter!$E$7,L915=Kontrakter!$C$8,Kontrakter!$E$8,L915=Kontrakter!$C$9,Kontrakter!$E$9,L915=Kontrakter!$C$10,Kontrakter!$E$10,L915=Kontrakter!$C$11,Kontrakter!$E$11)</f>
        <v>tilsyn@elvia.no</v>
      </c>
    </row>
    <row r="916" spans="1:14" s="42" customFormat="1" x14ac:dyDescent="0.3">
      <c r="A916" s="43">
        <v>1772</v>
      </c>
      <c r="B916" s="42" t="s">
        <v>979</v>
      </c>
      <c r="C916" s="42" t="s">
        <v>996</v>
      </c>
      <c r="D916" s="42" t="s">
        <v>16</v>
      </c>
      <c r="F916" s="42">
        <v>3001</v>
      </c>
      <c r="G916" s="42" t="s">
        <v>1372</v>
      </c>
      <c r="H916" s="45" t="s">
        <v>1372</v>
      </c>
      <c r="I916" s="46">
        <v>8</v>
      </c>
      <c r="J916" s="46" t="s">
        <v>979</v>
      </c>
      <c r="K916" s="46"/>
      <c r="L916" s="45" t="str" cm="1">
        <f t="array" ref="L916">_xlfn.IFS(H916=Kontrakter!$B$3,Kontrakter!$C$3,H916=Kontrakter!$B$2,Kontrakter!$C$2,H916=Kontrakter!$B$4,Kontrakter!$C$4,H916=Kontrakter!$B$5,Kontrakter!$C$5,H916=Kontrakter!$B$6,Kontrakter!$C$6,H916=Kontrakter!$B$7,Kontrakter!$C$7,H916=Kontrakter!$B$8,Kontrakter!$C$8,H916=Kontrakter!$B$9,Kontrakter!$C$9,H916=Kontrakter!$B$10,Kontrakter!$C$10,H916=Kontrakter!$B$11,Kontrakter!$C$11)</f>
        <v>Rejlers Elsikkerhet AS</v>
      </c>
      <c r="M916" s="45" cm="1">
        <f t="array" ref="M916">_xlfn.IFS(L916=Kontrakter!$C$3,Kontrakter!$D$3,L916=Kontrakter!$C$2,Kontrakter!$D$2,L916=Kontrakter!$C$4,Kontrakter!$D$4,L916=Kontrakter!$C$5,Kontrakter!$D$5,L916=Kontrakter!$C$6,Kontrakter!$D$6,L916=Kontrakter!$C$7,Kontrakter!$D$7,L916=Kontrakter!$C$8,Kontrakter!$D$8,L916=Kontrakter!$C$9,Kontrakter!$D$9,L916=Kontrakter!$C$10,Kontrakter!$D$10,L916=Kontrakter!$C$11,Kontrakter!$D$11)</f>
        <v>95823000</v>
      </c>
      <c r="N916" s="47" t="str" cm="1">
        <f t="array" ref="N916">_xlfn.IFS(L916=Kontrakter!$C$3,Kontrakter!$E$3,L916=Kontrakter!$C$2,Kontrakter!$E$2,L916=Kontrakter!$C$4,Kontrakter!$E$4,L916=Kontrakter!$C$5,Kontrakter!$E$5,L916=Kontrakter!$C$6,Kontrakter!$E$6,L916=Kontrakter!$C$7,Kontrakter!$E$7,L916=Kontrakter!$C$8,Kontrakter!$E$8,L916=Kontrakter!$C$9,Kontrakter!$E$9,L916=Kontrakter!$C$10,Kontrakter!$E$10,L916=Kontrakter!$C$11,Kontrakter!$E$11)</f>
        <v>tilsyn@elvia.no</v>
      </c>
    </row>
    <row r="917" spans="1:14" s="42" customFormat="1" x14ac:dyDescent="0.3">
      <c r="A917" s="43">
        <v>1776</v>
      </c>
      <c r="B917" s="42" t="s">
        <v>979</v>
      </c>
      <c r="C917" s="42" t="s">
        <v>997</v>
      </c>
      <c r="D917" s="42" t="s">
        <v>16</v>
      </c>
      <c r="F917" s="42">
        <v>3001</v>
      </c>
      <c r="G917" s="42" t="s">
        <v>1372</v>
      </c>
      <c r="H917" s="45" t="s">
        <v>1372</v>
      </c>
      <c r="I917" s="46">
        <v>8</v>
      </c>
      <c r="J917" s="46" t="s">
        <v>979</v>
      </c>
      <c r="K917" s="46"/>
      <c r="L917" s="45" t="str" cm="1">
        <f t="array" ref="L917">_xlfn.IFS(H917=Kontrakter!$B$3,Kontrakter!$C$3,H917=Kontrakter!$B$2,Kontrakter!$C$2,H917=Kontrakter!$B$4,Kontrakter!$C$4,H917=Kontrakter!$B$5,Kontrakter!$C$5,H917=Kontrakter!$B$6,Kontrakter!$C$6,H917=Kontrakter!$B$7,Kontrakter!$C$7,H917=Kontrakter!$B$8,Kontrakter!$C$8,H917=Kontrakter!$B$9,Kontrakter!$C$9,H917=Kontrakter!$B$10,Kontrakter!$C$10,H917=Kontrakter!$B$11,Kontrakter!$C$11)</f>
        <v>Rejlers Elsikkerhet AS</v>
      </c>
      <c r="M917" s="45" cm="1">
        <f t="array" ref="M917">_xlfn.IFS(L917=Kontrakter!$C$3,Kontrakter!$D$3,L917=Kontrakter!$C$2,Kontrakter!$D$2,L917=Kontrakter!$C$4,Kontrakter!$D$4,L917=Kontrakter!$C$5,Kontrakter!$D$5,L917=Kontrakter!$C$6,Kontrakter!$D$6,L917=Kontrakter!$C$7,Kontrakter!$D$7,L917=Kontrakter!$C$8,Kontrakter!$D$8,L917=Kontrakter!$C$9,Kontrakter!$D$9,L917=Kontrakter!$C$10,Kontrakter!$D$10,L917=Kontrakter!$C$11,Kontrakter!$D$11)</f>
        <v>95823000</v>
      </c>
      <c r="N917" s="47" t="str" cm="1">
        <f t="array" ref="N917">_xlfn.IFS(L917=Kontrakter!$C$3,Kontrakter!$E$3,L917=Kontrakter!$C$2,Kontrakter!$E$2,L917=Kontrakter!$C$4,Kontrakter!$E$4,L917=Kontrakter!$C$5,Kontrakter!$E$5,L917=Kontrakter!$C$6,Kontrakter!$E$6,L917=Kontrakter!$C$7,Kontrakter!$E$7,L917=Kontrakter!$C$8,Kontrakter!$E$8,L917=Kontrakter!$C$9,Kontrakter!$E$9,L917=Kontrakter!$C$10,Kontrakter!$E$10,L917=Kontrakter!$C$11,Kontrakter!$E$11)</f>
        <v>tilsyn@elvia.no</v>
      </c>
    </row>
    <row r="918" spans="1:14" s="42" customFormat="1" x14ac:dyDescent="0.3">
      <c r="A918" s="43">
        <v>1777</v>
      </c>
      <c r="B918" s="42" t="s">
        <v>979</v>
      </c>
      <c r="C918" s="42" t="s">
        <v>998</v>
      </c>
      <c r="D918" s="42" t="s">
        <v>16</v>
      </c>
      <c r="F918" s="42">
        <v>3001</v>
      </c>
      <c r="G918" s="42" t="s">
        <v>1372</v>
      </c>
      <c r="H918" s="45" t="s">
        <v>1372</v>
      </c>
      <c r="I918" s="46">
        <v>8</v>
      </c>
      <c r="J918" s="46" t="s">
        <v>979</v>
      </c>
      <c r="K918" s="46"/>
      <c r="L918" s="45" t="str" cm="1">
        <f t="array" ref="L918">_xlfn.IFS(H918=Kontrakter!$B$3,Kontrakter!$C$3,H918=Kontrakter!$B$2,Kontrakter!$C$2,H918=Kontrakter!$B$4,Kontrakter!$C$4,H918=Kontrakter!$B$5,Kontrakter!$C$5,H918=Kontrakter!$B$6,Kontrakter!$C$6,H918=Kontrakter!$B$7,Kontrakter!$C$7,H918=Kontrakter!$B$8,Kontrakter!$C$8,H918=Kontrakter!$B$9,Kontrakter!$C$9,H918=Kontrakter!$B$10,Kontrakter!$C$10,H918=Kontrakter!$B$11,Kontrakter!$C$11)</f>
        <v>Rejlers Elsikkerhet AS</v>
      </c>
      <c r="M918" s="45" cm="1">
        <f t="array" ref="M918">_xlfn.IFS(L918=Kontrakter!$C$3,Kontrakter!$D$3,L918=Kontrakter!$C$2,Kontrakter!$D$2,L918=Kontrakter!$C$4,Kontrakter!$D$4,L918=Kontrakter!$C$5,Kontrakter!$D$5,L918=Kontrakter!$C$6,Kontrakter!$D$6,L918=Kontrakter!$C$7,Kontrakter!$D$7,L918=Kontrakter!$C$8,Kontrakter!$D$8,L918=Kontrakter!$C$9,Kontrakter!$D$9,L918=Kontrakter!$C$10,Kontrakter!$D$10,L918=Kontrakter!$C$11,Kontrakter!$D$11)</f>
        <v>95823000</v>
      </c>
      <c r="N918" s="47" t="str" cm="1">
        <f t="array" ref="N918">_xlfn.IFS(L918=Kontrakter!$C$3,Kontrakter!$E$3,L918=Kontrakter!$C$2,Kontrakter!$E$2,L918=Kontrakter!$C$4,Kontrakter!$E$4,L918=Kontrakter!$C$5,Kontrakter!$E$5,L918=Kontrakter!$C$6,Kontrakter!$E$6,L918=Kontrakter!$C$7,Kontrakter!$E$7,L918=Kontrakter!$C$8,Kontrakter!$E$8,L918=Kontrakter!$C$9,Kontrakter!$E$9,L918=Kontrakter!$C$10,Kontrakter!$E$10,L918=Kontrakter!$C$11,Kontrakter!$E$11)</f>
        <v>tilsyn@elvia.no</v>
      </c>
    </row>
    <row r="919" spans="1:14" s="42" customFormat="1" x14ac:dyDescent="0.3">
      <c r="A919" s="43">
        <v>1778</v>
      </c>
      <c r="B919" s="42" t="s">
        <v>979</v>
      </c>
      <c r="C919" s="42" t="s">
        <v>999</v>
      </c>
      <c r="D919" s="42" t="s">
        <v>16</v>
      </c>
      <c r="F919" s="42">
        <v>3001</v>
      </c>
      <c r="G919" s="42" t="s">
        <v>1372</v>
      </c>
      <c r="H919" s="45" t="s">
        <v>1372</v>
      </c>
      <c r="I919" s="46">
        <v>8</v>
      </c>
      <c r="J919" s="46" t="s">
        <v>979</v>
      </c>
      <c r="K919" s="46"/>
      <c r="L919" s="45" t="str" cm="1">
        <f t="array" ref="L919">_xlfn.IFS(H919=Kontrakter!$B$3,Kontrakter!$C$3,H919=Kontrakter!$B$2,Kontrakter!$C$2,H919=Kontrakter!$B$4,Kontrakter!$C$4,H919=Kontrakter!$B$5,Kontrakter!$C$5,H919=Kontrakter!$B$6,Kontrakter!$C$6,H919=Kontrakter!$B$7,Kontrakter!$C$7,H919=Kontrakter!$B$8,Kontrakter!$C$8,H919=Kontrakter!$B$9,Kontrakter!$C$9,H919=Kontrakter!$B$10,Kontrakter!$C$10,H919=Kontrakter!$B$11,Kontrakter!$C$11)</f>
        <v>Rejlers Elsikkerhet AS</v>
      </c>
      <c r="M919" s="45" cm="1">
        <f t="array" ref="M919">_xlfn.IFS(L919=Kontrakter!$C$3,Kontrakter!$D$3,L919=Kontrakter!$C$2,Kontrakter!$D$2,L919=Kontrakter!$C$4,Kontrakter!$D$4,L919=Kontrakter!$C$5,Kontrakter!$D$5,L919=Kontrakter!$C$6,Kontrakter!$D$6,L919=Kontrakter!$C$7,Kontrakter!$D$7,L919=Kontrakter!$C$8,Kontrakter!$D$8,L919=Kontrakter!$C$9,Kontrakter!$D$9,L919=Kontrakter!$C$10,Kontrakter!$D$10,L919=Kontrakter!$C$11,Kontrakter!$D$11)</f>
        <v>95823000</v>
      </c>
      <c r="N919" s="47" t="str" cm="1">
        <f t="array" ref="N919">_xlfn.IFS(L919=Kontrakter!$C$3,Kontrakter!$E$3,L919=Kontrakter!$C$2,Kontrakter!$E$2,L919=Kontrakter!$C$4,Kontrakter!$E$4,L919=Kontrakter!$C$5,Kontrakter!$E$5,L919=Kontrakter!$C$6,Kontrakter!$E$6,L919=Kontrakter!$C$7,Kontrakter!$E$7,L919=Kontrakter!$C$8,Kontrakter!$E$8,L919=Kontrakter!$C$9,Kontrakter!$E$9,L919=Kontrakter!$C$10,Kontrakter!$E$10,L919=Kontrakter!$C$11,Kontrakter!$E$11)</f>
        <v>tilsyn@elvia.no</v>
      </c>
    </row>
    <row r="920" spans="1:14" s="42" customFormat="1" x14ac:dyDescent="0.3">
      <c r="A920" s="43">
        <v>1779</v>
      </c>
      <c r="B920" s="42" t="s">
        <v>979</v>
      </c>
      <c r="C920" s="42" t="s">
        <v>1000</v>
      </c>
      <c r="D920" s="42" t="s">
        <v>16</v>
      </c>
      <c r="F920" s="42">
        <v>3001</v>
      </c>
      <c r="G920" s="42" t="s">
        <v>1372</v>
      </c>
      <c r="H920" s="45" t="s">
        <v>1372</v>
      </c>
      <c r="I920" s="46">
        <v>8</v>
      </c>
      <c r="J920" s="46" t="s">
        <v>979</v>
      </c>
      <c r="K920" s="46"/>
      <c r="L920" s="45" t="str" cm="1">
        <f t="array" ref="L920">_xlfn.IFS(H920=Kontrakter!$B$3,Kontrakter!$C$3,H920=Kontrakter!$B$2,Kontrakter!$C$2,H920=Kontrakter!$B$4,Kontrakter!$C$4,H920=Kontrakter!$B$5,Kontrakter!$C$5,H920=Kontrakter!$B$6,Kontrakter!$C$6,H920=Kontrakter!$B$7,Kontrakter!$C$7,H920=Kontrakter!$B$8,Kontrakter!$C$8,H920=Kontrakter!$B$9,Kontrakter!$C$9,H920=Kontrakter!$B$10,Kontrakter!$C$10,H920=Kontrakter!$B$11,Kontrakter!$C$11)</f>
        <v>Rejlers Elsikkerhet AS</v>
      </c>
      <c r="M920" s="45" cm="1">
        <f t="array" ref="M920">_xlfn.IFS(L920=Kontrakter!$C$3,Kontrakter!$D$3,L920=Kontrakter!$C$2,Kontrakter!$D$2,L920=Kontrakter!$C$4,Kontrakter!$D$4,L920=Kontrakter!$C$5,Kontrakter!$D$5,L920=Kontrakter!$C$6,Kontrakter!$D$6,L920=Kontrakter!$C$7,Kontrakter!$D$7,L920=Kontrakter!$C$8,Kontrakter!$D$8,L920=Kontrakter!$C$9,Kontrakter!$D$9,L920=Kontrakter!$C$10,Kontrakter!$D$10,L920=Kontrakter!$C$11,Kontrakter!$D$11)</f>
        <v>95823000</v>
      </c>
      <c r="N920" s="47" t="str" cm="1">
        <f t="array" ref="N920">_xlfn.IFS(L920=Kontrakter!$C$3,Kontrakter!$E$3,L920=Kontrakter!$C$2,Kontrakter!$E$2,L920=Kontrakter!$C$4,Kontrakter!$E$4,L920=Kontrakter!$C$5,Kontrakter!$E$5,L920=Kontrakter!$C$6,Kontrakter!$E$6,L920=Kontrakter!$C$7,Kontrakter!$E$7,L920=Kontrakter!$C$8,Kontrakter!$E$8,L920=Kontrakter!$C$9,Kontrakter!$E$9,L920=Kontrakter!$C$10,Kontrakter!$E$10,L920=Kontrakter!$C$11,Kontrakter!$E$11)</f>
        <v>tilsyn@elvia.no</v>
      </c>
    </row>
    <row r="921" spans="1:14" s="42" customFormat="1" x14ac:dyDescent="0.3">
      <c r="A921" s="43">
        <v>1781</v>
      </c>
      <c r="B921" s="42" t="s">
        <v>979</v>
      </c>
      <c r="C921" s="42" t="s">
        <v>1001</v>
      </c>
      <c r="D921" s="42" t="s">
        <v>16</v>
      </c>
      <c r="F921" s="42">
        <v>3001</v>
      </c>
      <c r="G921" s="42" t="s">
        <v>1372</v>
      </c>
      <c r="H921" s="45" t="s">
        <v>1372</v>
      </c>
      <c r="I921" s="46">
        <v>8</v>
      </c>
      <c r="J921" s="46" t="s">
        <v>979</v>
      </c>
      <c r="K921" s="46"/>
      <c r="L921" s="45" t="str" cm="1">
        <f t="array" ref="L921">_xlfn.IFS(H921=Kontrakter!$B$3,Kontrakter!$C$3,H921=Kontrakter!$B$2,Kontrakter!$C$2,H921=Kontrakter!$B$4,Kontrakter!$C$4,H921=Kontrakter!$B$5,Kontrakter!$C$5,H921=Kontrakter!$B$6,Kontrakter!$C$6,H921=Kontrakter!$B$7,Kontrakter!$C$7,H921=Kontrakter!$B$8,Kontrakter!$C$8,H921=Kontrakter!$B$9,Kontrakter!$C$9,H921=Kontrakter!$B$10,Kontrakter!$C$10,H921=Kontrakter!$B$11,Kontrakter!$C$11)</f>
        <v>Rejlers Elsikkerhet AS</v>
      </c>
      <c r="M921" s="45" cm="1">
        <f t="array" ref="M921">_xlfn.IFS(L921=Kontrakter!$C$3,Kontrakter!$D$3,L921=Kontrakter!$C$2,Kontrakter!$D$2,L921=Kontrakter!$C$4,Kontrakter!$D$4,L921=Kontrakter!$C$5,Kontrakter!$D$5,L921=Kontrakter!$C$6,Kontrakter!$D$6,L921=Kontrakter!$C$7,Kontrakter!$D$7,L921=Kontrakter!$C$8,Kontrakter!$D$8,L921=Kontrakter!$C$9,Kontrakter!$D$9,L921=Kontrakter!$C$10,Kontrakter!$D$10,L921=Kontrakter!$C$11,Kontrakter!$D$11)</f>
        <v>95823000</v>
      </c>
      <c r="N921" s="47" t="str" cm="1">
        <f t="array" ref="N921">_xlfn.IFS(L921=Kontrakter!$C$3,Kontrakter!$E$3,L921=Kontrakter!$C$2,Kontrakter!$E$2,L921=Kontrakter!$C$4,Kontrakter!$E$4,L921=Kontrakter!$C$5,Kontrakter!$E$5,L921=Kontrakter!$C$6,Kontrakter!$E$6,L921=Kontrakter!$C$7,Kontrakter!$E$7,L921=Kontrakter!$C$8,Kontrakter!$E$8,L921=Kontrakter!$C$9,Kontrakter!$E$9,L921=Kontrakter!$C$10,Kontrakter!$E$10,L921=Kontrakter!$C$11,Kontrakter!$E$11)</f>
        <v>tilsyn@elvia.no</v>
      </c>
    </row>
    <row r="922" spans="1:14" s="42" customFormat="1" x14ac:dyDescent="0.3">
      <c r="A922" s="43">
        <v>1782</v>
      </c>
      <c r="B922" s="42" t="s">
        <v>979</v>
      </c>
      <c r="C922" s="42" t="s">
        <v>1002</v>
      </c>
      <c r="D922" s="42" t="s">
        <v>16</v>
      </c>
      <c r="F922" s="42">
        <v>3001</v>
      </c>
      <c r="G922" s="42" t="s">
        <v>1372</v>
      </c>
      <c r="H922" s="45" t="s">
        <v>1372</v>
      </c>
      <c r="I922" s="46">
        <v>8</v>
      </c>
      <c r="J922" s="46" t="s">
        <v>979</v>
      </c>
      <c r="K922" s="46"/>
      <c r="L922" s="45" t="str" cm="1">
        <f t="array" ref="L922">_xlfn.IFS(H922=Kontrakter!$B$3,Kontrakter!$C$3,H922=Kontrakter!$B$2,Kontrakter!$C$2,H922=Kontrakter!$B$4,Kontrakter!$C$4,H922=Kontrakter!$B$5,Kontrakter!$C$5,H922=Kontrakter!$B$6,Kontrakter!$C$6,H922=Kontrakter!$B$7,Kontrakter!$C$7,H922=Kontrakter!$B$8,Kontrakter!$C$8,H922=Kontrakter!$B$9,Kontrakter!$C$9,H922=Kontrakter!$B$10,Kontrakter!$C$10,H922=Kontrakter!$B$11,Kontrakter!$C$11)</f>
        <v>Rejlers Elsikkerhet AS</v>
      </c>
      <c r="M922" s="45" cm="1">
        <f t="array" ref="M922">_xlfn.IFS(L922=Kontrakter!$C$3,Kontrakter!$D$3,L922=Kontrakter!$C$2,Kontrakter!$D$2,L922=Kontrakter!$C$4,Kontrakter!$D$4,L922=Kontrakter!$C$5,Kontrakter!$D$5,L922=Kontrakter!$C$6,Kontrakter!$D$6,L922=Kontrakter!$C$7,Kontrakter!$D$7,L922=Kontrakter!$C$8,Kontrakter!$D$8,L922=Kontrakter!$C$9,Kontrakter!$D$9,L922=Kontrakter!$C$10,Kontrakter!$D$10,L922=Kontrakter!$C$11,Kontrakter!$D$11)</f>
        <v>95823000</v>
      </c>
      <c r="N922" s="47" t="str" cm="1">
        <f t="array" ref="N922">_xlfn.IFS(L922=Kontrakter!$C$3,Kontrakter!$E$3,L922=Kontrakter!$C$2,Kontrakter!$E$2,L922=Kontrakter!$C$4,Kontrakter!$E$4,L922=Kontrakter!$C$5,Kontrakter!$E$5,L922=Kontrakter!$C$6,Kontrakter!$E$6,L922=Kontrakter!$C$7,Kontrakter!$E$7,L922=Kontrakter!$C$8,Kontrakter!$E$8,L922=Kontrakter!$C$9,Kontrakter!$E$9,L922=Kontrakter!$C$10,Kontrakter!$E$10,L922=Kontrakter!$C$11,Kontrakter!$E$11)</f>
        <v>tilsyn@elvia.no</v>
      </c>
    </row>
    <row r="923" spans="1:14" s="42" customFormat="1" x14ac:dyDescent="0.3">
      <c r="A923" s="43">
        <v>1783</v>
      </c>
      <c r="B923" s="42" t="s">
        <v>979</v>
      </c>
      <c r="C923" s="42" t="s">
        <v>1003</v>
      </c>
      <c r="D923" s="42" t="s">
        <v>16</v>
      </c>
      <c r="F923" s="42">
        <v>3001</v>
      </c>
      <c r="G923" s="42" t="s">
        <v>1372</v>
      </c>
      <c r="H923" s="45" t="s">
        <v>1372</v>
      </c>
      <c r="I923" s="46">
        <v>8</v>
      </c>
      <c r="J923" s="46" t="s">
        <v>979</v>
      </c>
      <c r="K923" s="46"/>
      <c r="L923" s="45" t="str" cm="1">
        <f t="array" ref="L923">_xlfn.IFS(H923=Kontrakter!$B$3,Kontrakter!$C$3,H923=Kontrakter!$B$2,Kontrakter!$C$2,H923=Kontrakter!$B$4,Kontrakter!$C$4,H923=Kontrakter!$B$5,Kontrakter!$C$5,H923=Kontrakter!$B$6,Kontrakter!$C$6,H923=Kontrakter!$B$7,Kontrakter!$C$7,H923=Kontrakter!$B$8,Kontrakter!$C$8,H923=Kontrakter!$B$9,Kontrakter!$C$9,H923=Kontrakter!$B$10,Kontrakter!$C$10,H923=Kontrakter!$B$11,Kontrakter!$C$11)</f>
        <v>Rejlers Elsikkerhet AS</v>
      </c>
      <c r="M923" s="45" cm="1">
        <f t="array" ref="M923">_xlfn.IFS(L923=Kontrakter!$C$3,Kontrakter!$D$3,L923=Kontrakter!$C$2,Kontrakter!$D$2,L923=Kontrakter!$C$4,Kontrakter!$D$4,L923=Kontrakter!$C$5,Kontrakter!$D$5,L923=Kontrakter!$C$6,Kontrakter!$D$6,L923=Kontrakter!$C$7,Kontrakter!$D$7,L923=Kontrakter!$C$8,Kontrakter!$D$8,L923=Kontrakter!$C$9,Kontrakter!$D$9,L923=Kontrakter!$C$10,Kontrakter!$D$10,L923=Kontrakter!$C$11,Kontrakter!$D$11)</f>
        <v>95823000</v>
      </c>
      <c r="N923" s="47" t="str" cm="1">
        <f t="array" ref="N923">_xlfn.IFS(L923=Kontrakter!$C$3,Kontrakter!$E$3,L923=Kontrakter!$C$2,Kontrakter!$E$2,L923=Kontrakter!$C$4,Kontrakter!$E$4,L923=Kontrakter!$C$5,Kontrakter!$E$5,L923=Kontrakter!$C$6,Kontrakter!$E$6,L923=Kontrakter!$C$7,Kontrakter!$E$7,L923=Kontrakter!$C$8,Kontrakter!$E$8,L923=Kontrakter!$C$9,Kontrakter!$E$9,L923=Kontrakter!$C$10,Kontrakter!$E$10,L923=Kontrakter!$C$11,Kontrakter!$E$11)</f>
        <v>tilsyn@elvia.no</v>
      </c>
    </row>
    <row r="924" spans="1:14" s="42" customFormat="1" x14ac:dyDescent="0.3">
      <c r="A924" s="43">
        <v>1784</v>
      </c>
      <c r="B924" s="42" t="s">
        <v>979</v>
      </c>
      <c r="C924" s="42" t="s">
        <v>1004</v>
      </c>
      <c r="D924" s="42" t="s">
        <v>16</v>
      </c>
      <c r="F924" s="42">
        <v>3001</v>
      </c>
      <c r="G924" s="42" t="s">
        <v>1372</v>
      </c>
      <c r="H924" s="45" t="s">
        <v>1372</v>
      </c>
      <c r="I924" s="46">
        <v>8</v>
      </c>
      <c r="J924" s="46" t="s">
        <v>979</v>
      </c>
      <c r="K924" s="46"/>
      <c r="L924" s="45" t="str" cm="1">
        <f t="array" ref="L924">_xlfn.IFS(H924=Kontrakter!$B$3,Kontrakter!$C$3,H924=Kontrakter!$B$2,Kontrakter!$C$2,H924=Kontrakter!$B$4,Kontrakter!$C$4,H924=Kontrakter!$B$5,Kontrakter!$C$5,H924=Kontrakter!$B$6,Kontrakter!$C$6,H924=Kontrakter!$B$7,Kontrakter!$C$7,H924=Kontrakter!$B$8,Kontrakter!$C$8,H924=Kontrakter!$B$9,Kontrakter!$C$9,H924=Kontrakter!$B$10,Kontrakter!$C$10,H924=Kontrakter!$B$11,Kontrakter!$C$11)</f>
        <v>Rejlers Elsikkerhet AS</v>
      </c>
      <c r="M924" s="45" cm="1">
        <f t="array" ref="M924">_xlfn.IFS(L924=Kontrakter!$C$3,Kontrakter!$D$3,L924=Kontrakter!$C$2,Kontrakter!$D$2,L924=Kontrakter!$C$4,Kontrakter!$D$4,L924=Kontrakter!$C$5,Kontrakter!$D$5,L924=Kontrakter!$C$6,Kontrakter!$D$6,L924=Kontrakter!$C$7,Kontrakter!$D$7,L924=Kontrakter!$C$8,Kontrakter!$D$8,L924=Kontrakter!$C$9,Kontrakter!$D$9,L924=Kontrakter!$C$10,Kontrakter!$D$10,L924=Kontrakter!$C$11,Kontrakter!$D$11)</f>
        <v>95823000</v>
      </c>
      <c r="N924" s="47" t="str" cm="1">
        <f t="array" ref="N924">_xlfn.IFS(L924=Kontrakter!$C$3,Kontrakter!$E$3,L924=Kontrakter!$C$2,Kontrakter!$E$2,L924=Kontrakter!$C$4,Kontrakter!$E$4,L924=Kontrakter!$C$5,Kontrakter!$E$5,L924=Kontrakter!$C$6,Kontrakter!$E$6,L924=Kontrakter!$C$7,Kontrakter!$E$7,L924=Kontrakter!$C$8,Kontrakter!$E$8,L924=Kontrakter!$C$9,Kontrakter!$E$9,L924=Kontrakter!$C$10,Kontrakter!$E$10,L924=Kontrakter!$C$11,Kontrakter!$E$11)</f>
        <v>tilsyn@elvia.no</v>
      </c>
    </row>
    <row r="925" spans="1:14" s="42" customFormat="1" x14ac:dyDescent="0.3">
      <c r="A925" s="43">
        <v>1785</v>
      </c>
      <c r="B925" s="42" t="s">
        <v>979</v>
      </c>
      <c r="C925" s="42" t="s">
        <v>1005</v>
      </c>
      <c r="D925" s="42" t="s">
        <v>16</v>
      </c>
      <c r="F925" s="42">
        <v>3001</v>
      </c>
      <c r="G925" s="42" t="s">
        <v>1372</v>
      </c>
      <c r="H925" s="45" t="s">
        <v>1372</v>
      </c>
      <c r="I925" s="46">
        <v>8</v>
      </c>
      <c r="J925" s="46" t="s">
        <v>979</v>
      </c>
      <c r="K925" s="46"/>
      <c r="L925" s="45" t="str" cm="1">
        <f t="array" ref="L925">_xlfn.IFS(H925=Kontrakter!$B$3,Kontrakter!$C$3,H925=Kontrakter!$B$2,Kontrakter!$C$2,H925=Kontrakter!$B$4,Kontrakter!$C$4,H925=Kontrakter!$B$5,Kontrakter!$C$5,H925=Kontrakter!$B$6,Kontrakter!$C$6,H925=Kontrakter!$B$7,Kontrakter!$C$7,H925=Kontrakter!$B$8,Kontrakter!$C$8,H925=Kontrakter!$B$9,Kontrakter!$C$9,H925=Kontrakter!$B$10,Kontrakter!$C$10,H925=Kontrakter!$B$11,Kontrakter!$C$11)</f>
        <v>Rejlers Elsikkerhet AS</v>
      </c>
      <c r="M925" s="45" cm="1">
        <f t="array" ref="M925">_xlfn.IFS(L925=Kontrakter!$C$3,Kontrakter!$D$3,L925=Kontrakter!$C$2,Kontrakter!$D$2,L925=Kontrakter!$C$4,Kontrakter!$D$4,L925=Kontrakter!$C$5,Kontrakter!$D$5,L925=Kontrakter!$C$6,Kontrakter!$D$6,L925=Kontrakter!$C$7,Kontrakter!$D$7,L925=Kontrakter!$C$8,Kontrakter!$D$8,L925=Kontrakter!$C$9,Kontrakter!$D$9,L925=Kontrakter!$C$10,Kontrakter!$D$10,L925=Kontrakter!$C$11,Kontrakter!$D$11)</f>
        <v>95823000</v>
      </c>
      <c r="N925" s="47" t="str" cm="1">
        <f t="array" ref="N925">_xlfn.IFS(L925=Kontrakter!$C$3,Kontrakter!$E$3,L925=Kontrakter!$C$2,Kontrakter!$E$2,L925=Kontrakter!$C$4,Kontrakter!$E$4,L925=Kontrakter!$C$5,Kontrakter!$E$5,L925=Kontrakter!$C$6,Kontrakter!$E$6,L925=Kontrakter!$C$7,Kontrakter!$E$7,L925=Kontrakter!$C$8,Kontrakter!$E$8,L925=Kontrakter!$C$9,Kontrakter!$E$9,L925=Kontrakter!$C$10,Kontrakter!$E$10,L925=Kontrakter!$C$11,Kontrakter!$E$11)</f>
        <v>tilsyn@elvia.no</v>
      </c>
    </row>
    <row r="926" spans="1:14" s="42" customFormat="1" x14ac:dyDescent="0.3">
      <c r="A926" s="43">
        <v>1786</v>
      </c>
      <c r="B926" s="42" t="s">
        <v>979</v>
      </c>
      <c r="C926" s="42" t="s">
        <v>1006</v>
      </c>
      <c r="D926" s="42" t="s">
        <v>16</v>
      </c>
      <c r="F926" s="42">
        <v>3001</v>
      </c>
      <c r="G926" s="42" t="s">
        <v>1372</v>
      </c>
      <c r="H926" s="45" t="s">
        <v>1372</v>
      </c>
      <c r="I926" s="46">
        <v>8</v>
      </c>
      <c r="J926" s="46" t="s">
        <v>979</v>
      </c>
      <c r="K926" s="46"/>
      <c r="L926" s="45" t="str" cm="1">
        <f t="array" ref="L926">_xlfn.IFS(H926=Kontrakter!$B$3,Kontrakter!$C$3,H926=Kontrakter!$B$2,Kontrakter!$C$2,H926=Kontrakter!$B$4,Kontrakter!$C$4,H926=Kontrakter!$B$5,Kontrakter!$C$5,H926=Kontrakter!$B$6,Kontrakter!$C$6,H926=Kontrakter!$B$7,Kontrakter!$C$7,H926=Kontrakter!$B$8,Kontrakter!$C$8,H926=Kontrakter!$B$9,Kontrakter!$C$9,H926=Kontrakter!$B$10,Kontrakter!$C$10,H926=Kontrakter!$B$11,Kontrakter!$C$11)</f>
        <v>Rejlers Elsikkerhet AS</v>
      </c>
      <c r="M926" s="45" cm="1">
        <f t="array" ref="M926">_xlfn.IFS(L926=Kontrakter!$C$3,Kontrakter!$D$3,L926=Kontrakter!$C$2,Kontrakter!$D$2,L926=Kontrakter!$C$4,Kontrakter!$D$4,L926=Kontrakter!$C$5,Kontrakter!$D$5,L926=Kontrakter!$C$6,Kontrakter!$D$6,L926=Kontrakter!$C$7,Kontrakter!$D$7,L926=Kontrakter!$C$8,Kontrakter!$D$8,L926=Kontrakter!$C$9,Kontrakter!$D$9,L926=Kontrakter!$C$10,Kontrakter!$D$10,L926=Kontrakter!$C$11,Kontrakter!$D$11)</f>
        <v>95823000</v>
      </c>
      <c r="N926" s="47" t="str" cm="1">
        <f t="array" ref="N926">_xlfn.IFS(L926=Kontrakter!$C$3,Kontrakter!$E$3,L926=Kontrakter!$C$2,Kontrakter!$E$2,L926=Kontrakter!$C$4,Kontrakter!$E$4,L926=Kontrakter!$C$5,Kontrakter!$E$5,L926=Kontrakter!$C$6,Kontrakter!$E$6,L926=Kontrakter!$C$7,Kontrakter!$E$7,L926=Kontrakter!$C$8,Kontrakter!$E$8,L926=Kontrakter!$C$9,Kontrakter!$E$9,L926=Kontrakter!$C$10,Kontrakter!$E$10,L926=Kontrakter!$C$11,Kontrakter!$E$11)</f>
        <v>tilsyn@elvia.no</v>
      </c>
    </row>
    <row r="927" spans="1:14" s="42" customFormat="1" x14ac:dyDescent="0.3">
      <c r="A927" s="43">
        <v>1787</v>
      </c>
      <c r="B927" s="42" t="s">
        <v>979</v>
      </c>
      <c r="C927" s="42" t="s">
        <v>1007</v>
      </c>
      <c r="D927" s="42" t="s">
        <v>12</v>
      </c>
      <c r="F927" s="42">
        <v>3001</v>
      </c>
      <c r="G927" s="42" t="s">
        <v>1372</v>
      </c>
      <c r="H927" s="45" t="s">
        <v>1372</v>
      </c>
      <c r="I927" s="46">
        <v>8</v>
      </c>
      <c r="J927" s="46" t="s">
        <v>979</v>
      </c>
      <c r="K927" s="46"/>
      <c r="L927" s="45" t="str" cm="1">
        <f t="array" ref="L927">_xlfn.IFS(H927=Kontrakter!$B$3,Kontrakter!$C$3,H927=Kontrakter!$B$2,Kontrakter!$C$2,H927=Kontrakter!$B$4,Kontrakter!$C$4,H927=Kontrakter!$B$5,Kontrakter!$C$5,H927=Kontrakter!$B$6,Kontrakter!$C$6,H927=Kontrakter!$B$7,Kontrakter!$C$7,H927=Kontrakter!$B$8,Kontrakter!$C$8,H927=Kontrakter!$B$9,Kontrakter!$C$9,H927=Kontrakter!$B$10,Kontrakter!$C$10,H927=Kontrakter!$B$11,Kontrakter!$C$11)</f>
        <v>Rejlers Elsikkerhet AS</v>
      </c>
      <c r="M927" s="45" cm="1">
        <f t="array" ref="M927">_xlfn.IFS(L927=Kontrakter!$C$3,Kontrakter!$D$3,L927=Kontrakter!$C$2,Kontrakter!$D$2,L927=Kontrakter!$C$4,Kontrakter!$D$4,L927=Kontrakter!$C$5,Kontrakter!$D$5,L927=Kontrakter!$C$6,Kontrakter!$D$6,L927=Kontrakter!$C$7,Kontrakter!$D$7,L927=Kontrakter!$C$8,Kontrakter!$D$8,L927=Kontrakter!$C$9,Kontrakter!$D$9,L927=Kontrakter!$C$10,Kontrakter!$D$10,L927=Kontrakter!$C$11,Kontrakter!$D$11)</f>
        <v>95823000</v>
      </c>
      <c r="N927" s="47" t="str" cm="1">
        <f t="array" ref="N927">_xlfn.IFS(L927=Kontrakter!$C$3,Kontrakter!$E$3,L927=Kontrakter!$C$2,Kontrakter!$E$2,L927=Kontrakter!$C$4,Kontrakter!$E$4,L927=Kontrakter!$C$5,Kontrakter!$E$5,L927=Kontrakter!$C$6,Kontrakter!$E$6,L927=Kontrakter!$C$7,Kontrakter!$E$7,L927=Kontrakter!$C$8,Kontrakter!$E$8,L927=Kontrakter!$C$9,Kontrakter!$E$9,L927=Kontrakter!$C$10,Kontrakter!$E$10,L927=Kontrakter!$C$11,Kontrakter!$E$11)</f>
        <v>tilsyn@elvia.no</v>
      </c>
    </row>
    <row r="928" spans="1:14" s="42" customFormat="1" x14ac:dyDescent="0.3">
      <c r="A928" s="43">
        <v>1788</v>
      </c>
      <c r="B928" s="42" t="s">
        <v>979</v>
      </c>
      <c r="C928" s="42" t="s">
        <v>1008</v>
      </c>
      <c r="D928" s="42" t="s">
        <v>16</v>
      </c>
      <c r="F928" s="42">
        <v>3001</v>
      </c>
      <c r="G928" s="42" t="s">
        <v>1372</v>
      </c>
      <c r="H928" s="45" t="s">
        <v>1372</v>
      </c>
      <c r="I928" s="46">
        <v>8</v>
      </c>
      <c r="J928" s="46" t="s">
        <v>979</v>
      </c>
      <c r="K928" s="46"/>
      <c r="L928" s="45" t="str" cm="1">
        <f t="array" ref="L928">_xlfn.IFS(H928=Kontrakter!$B$3,Kontrakter!$C$3,H928=Kontrakter!$B$2,Kontrakter!$C$2,H928=Kontrakter!$B$4,Kontrakter!$C$4,H928=Kontrakter!$B$5,Kontrakter!$C$5,H928=Kontrakter!$B$6,Kontrakter!$C$6,H928=Kontrakter!$B$7,Kontrakter!$C$7,H928=Kontrakter!$B$8,Kontrakter!$C$8,H928=Kontrakter!$B$9,Kontrakter!$C$9,H928=Kontrakter!$B$10,Kontrakter!$C$10,H928=Kontrakter!$B$11,Kontrakter!$C$11)</f>
        <v>Rejlers Elsikkerhet AS</v>
      </c>
      <c r="M928" s="45" cm="1">
        <f t="array" ref="M928">_xlfn.IFS(L928=Kontrakter!$C$3,Kontrakter!$D$3,L928=Kontrakter!$C$2,Kontrakter!$D$2,L928=Kontrakter!$C$4,Kontrakter!$D$4,L928=Kontrakter!$C$5,Kontrakter!$D$5,L928=Kontrakter!$C$6,Kontrakter!$D$6,L928=Kontrakter!$C$7,Kontrakter!$D$7,L928=Kontrakter!$C$8,Kontrakter!$D$8,L928=Kontrakter!$C$9,Kontrakter!$D$9,L928=Kontrakter!$C$10,Kontrakter!$D$10,L928=Kontrakter!$C$11,Kontrakter!$D$11)</f>
        <v>95823000</v>
      </c>
      <c r="N928" s="47" t="str" cm="1">
        <f t="array" ref="N928">_xlfn.IFS(L928=Kontrakter!$C$3,Kontrakter!$E$3,L928=Kontrakter!$C$2,Kontrakter!$E$2,L928=Kontrakter!$C$4,Kontrakter!$E$4,L928=Kontrakter!$C$5,Kontrakter!$E$5,L928=Kontrakter!$C$6,Kontrakter!$E$6,L928=Kontrakter!$C$7,Kontrakter!$E$7,L928=Kontrakter!$C$8,Kontrakter!$E$8,L928=Kontrakter!$C$9,Kontrakter!$E$9,L928=Kontrakter!$C$10,Kontrakter!$E$10,L928=Kontrakter!$C$11,Kontrakter!$E$11)</f>
        <v>tilsyn@elvia.no</v>
      </c>
    </row>
    <row r="929" spans="1:14" s="42" customFormat="1" x14ac:dyDescent="0.3">
      <c r="A929" s="43">
        <v>1789</v>
      </c>
      <c r="B929" s="42" t="s">
        <v>1009</v>
      </c>
      <c r="C929" s="42" t="s">
        <v>1010</v>
      </c>
      <c r="D929" s="42" t="s">
        <v>16</v>
      </c>
      <c r="F929" s="42">
        <v>3001</v>
      </c>
      <c r="G929" s="42" t="s">
        <v>1372</v>
      </c>
      <c r="H929" s="45" t="s">
        <v>1372</v>
      </c>
      <c r="I929" s="46">
        <v>8</v>
      </c>
      <c r="J929" s="46" t="s">
        <v>979</v>
      </c>
      <c r="K929" s="46"/>
      <c r="L929" s="45" t="str" cm="1">
        <f t="array" ref="L929">_xlfn.IFS(H929=Kontrakter!$B$3,Kontrakter!$C$3,H929=Kontrakter!$B$2,Kontrakter!$C$2,H929=Kontrakter!$B$4,Kontrakter!$C$4,H929=Kontrakter!$B$5,Kontrakter!$C$5,H929=Kontrakter!$B$6,Kontrakter!$C$6,H929=Kontrakter!$B$7,Kontrakter!$C$7,H929=Kontrakter!$B$8,Kontrakter!$C$8,H929=Kontrakter!$B$9,Kontrakter!$C$9,H929=Kontrakter!$B$10,Kontrakter!$C$10,H929=Kontrakter!$B$11,Kontrakter!$C$11)</f>
        <v>Rejlers Elsikkerhet AS</v>
      </c>
      <c r="M929" s="45" cm="1">
        <f t="array" ref="M929">_xlfn.IFS(L929=Kontrakter!$C$3,Kontrakter!$D$3,L929=Kontrakter!$C$2,Kontrakter!$D$2,L929=Kontrakter!$C$4,Kontrakter!$D$4,L929=Kontrakter!$C$5,Kontrakter!$D$5,L929=Kontrakter!$C$6,Kontrakter!$D$6,L929=Kontrakter!$C$7,Kontrakter!$D$7,L929=Kontrakter!$C$8,Kontrakter!$D$8,L929=Kontrakter!$C$9,Kontrakter!$D$9,L929=Kontrakter!$C$10,Kontrakter!$D$10,L929=Kontrakter!$C$11,Kontrakter!$D$11)</f>
        <v>95823000</v>
      </c>
      <c r="N929" s="47" t="str" cm="1">
        <f t="array" ref="N929">_xlfn.IFS(L929=Kontrakter!$C$3,Kontrakter!$E$3,L929=Kontrakter!$C$2,Kontrakter!$E$2,L929=Kontrakter!$C$4,Kontrakter!$E$4,L929=Kontrakter!$C$5,Kontrakter!$E$5,L929=Kontrakter!$C$6,Kontrakter!$E$6,L929=Kontrakter!$C$7,Kontrakter!$E$7,L929=Kontrakter!$C$8,Kontrakter!$E$8,L929=Kontrakter!$C$9,Kontrakter!$E$9,L929=Kontrakter!$C$10,Kontrakter!$E$10,L929=Kontrakter!$C$11,Kontrakter!$E$11)</f>
        <v>tilsyn@elvia.no</v>
      </c>
    </row>
    <row r="930" spans="1:14" s="42" customFormat="1" x14ac:dyDescent="0.3">
      <c r="A930" s="43">
        <v>1790</v>
      </c>
      <c r="B930" s="42" t="s">
        <v>1011</v>
      </c>
      <c r="C930" s="42" t="s">
        <v>1012</v>
      </c>
      <c r="D930" s="42" t="s">
        <v>12</v>
      </c>
      <c r="F930" s="42">
        <v>3001</v>
      </c>
      <c r="G930" s="42" t="s">
        <v>1372</v>
      </c>
      <c r="H930" s="45" t="s">
        <v>1372</v>
      </c>
      <c r="I930" s="46">
        <v>8</v>
      </c>
      <c r="J930" s="46" t="s">
        <v>979</v>
      </c>
      <c r="K930" s="46"/>
      <c r="L930" s="45" t="str" cm="1">
        <f t="array" ref="L930">_xlfn.IFS(H930=Kontrakter!$B$3,Kontrakter!$C$3,H930=Kontrakter!$B$2,Kontrakter!$C$2,H930=Kontrakter!$B$4,Kontrakter!$C$4,H930=Kontrakter!$B$5,Kontrakter!$C$5,H930=Kontrakter!$B$6,Kontrakter!$C$6,H930=Kontrakter!$B$7,Kontrakter!$C$7,H930=Kontrakter!$B$8,Kontrakter!$C$8,H930=Kontrakter!$B$9,Kontrakter!$C$9,H930=Kontrakter!$B$10,Kontrakter!$C$10,H930=Kontrakter!$B$11,Kontrakter!$C$11)</f>
        <v>Rejlers Elsikkerhet AS</v>
      </c>
      <c r="M930" s="45" cm="1">
        <f t="array" ref="M930">_xlfn.IFS(L930=Kontrakter!$C$3,Kontrakter!$D$3,L930=Kontrakter!$C$2,Kontrakter!$D$2,L930=Kontrakter!$C$4,Kontrakter!$D$4,L930=Kontrakter!$C$5,Kontrakter!$D$5,L930=Kontrakter!$C$6,Kontrakter!$D$6,L930=Kontrakter!$C$7,Kontrakter!$D$7,L930=Kontrakter!$C$8,Kontrakter!$D$8,L930=Kontrakter!$C$9,Kontrakter!$D$9,L930=Kontrakter!$C$10,Kontrakter!$D$10,L930=Kontrakter!$C$11,Kontrakter!$D$11)</f>
        <v>95823000</v>
      </c>
      <c r="N930" s="47" t="str" cm="1">
        <f t="array" ref="N930">_xlfn.IFS(L930=Kontrakter!$C$3,Kontrakter!$E$3,L930=Kontrakter!$C$2,Kontrakter!$E$2,L930=Kontrakter!$C$4,Kontrakter!$E$4,L930=Kontrakter!$C$5,Kontrakter!$E$5,L930=Kontrakter!$C$6,Kontrakter!$E$6,L930=Kontrakter!$C$7,Kontrakter!$E$7,L930=Kontrakter!$C$8,Kontrakter!$E$8,L930=Kontrakter!$C$9,Kontrakter!$E$9,L930=Kontrakter!$C$10,Kontrakter!$E$10,L930=Kontrakter!$C$11,Kontrakter!$E$11)</f>
        <v>tilsyn@elvia.no</v>
      </c>
    </row>
    <row r="931" spans="1:14" s="42" customFormat="1" x14ac:dyDescent="0.3">
      <c r="A931" s="43">
        <v>1791</v>
      </c>
      <c r="B931" s="42" t="s">
        <v>1011</v>
      </c>
      <c r="C931" s="42" t="s">
        <v>1013</v>
      </c>
      <c r="D931" s="42" t="s">
        <v>16</v>
      </c>
      <c r="F931" s="42">
        <v>3001</v>
      </c>
      <c r="G931" s="42" t="s">
        <v>1372</v>
      </c>
      <c r="H931" s="45" t="s">
        <v>1372</v>
      </c>
      <c r="I931" s="46">
        <v>8</v>
      </c>
      <c r="J931" s="46" t="s">
        <v>979</v>
      </c>
      <c r="K931" s="46"/>
      <c r="L931" s="45" t="str" cm="1">
        <f t="array" ref="L931">_xlfn.IFS(H931=Kontrakter!$B$3,Kontrakter!$C$3,H931=Kontrakter!$B$2,Kontrakter!$C$2,H931=Kontrakter!$B$4,Kontrakter!$C$4,H931=Kontrakter!$B$5,Kontrakter!$C$5,H931=Kontrakter!$B$6,Kontrakter!$C$6,H931=Kontrakter!$B$7,Kontrakter!$C$7,H931=Kontrakter!$B$8,Kontrakter!$C$8,H931=Kontrakter!$B$9,Kontrakter!$C$9,H931=Kontrakter!$B$10,Kontrakter!$C$10,H931=Kontrakter!$B$11,Kontrakter!$C$11)</f>
        <v>Rejlers Elsikkerhet AS</v>
      </c>
      <c r="M931" s="45" cm="1">
        <f t="array" ref="M931">_xlfn.IFS(L931=Kontrakter!$C$3,Kontrakter!$D$3,L931=Kontrakter!$C$2,Kontrakter!$D$2,L931=Kontrakter!$C$4,Kontrakter!$D$4,L931=Kontrakter!$C$5,Kontrakter!$D$5,L931=Kontrakter!$C$6,Kontrakter!$D$6,L931=Kontrakter!$C$7,Kontrakter!$D$7,L931=Kontrakter!$C$8,Kontrakter!$D$8,L931=Kontrakter!$C$9,Kontrakter!$D$9,L931=Kontrakter!$C$10,Kontrakter!$D$10,L931=Kontrakter!$C$11,Kontrakter!$D$11)</f>
        <v>95823000</v>
      </c>
      <c r="N931" s="47" t="str" cm="1">
        <f t="array" ref="N931">_xlfn.IFS(L931=Kontrakter!$C$3,Kontrakter!$E$3,L931=Kontrakter!$C$2,Kontrakter!$E$2,L931=Kontrakter!$C$4,Kontrakter!$E$4,L931=Kontrakter!$C$5,Kontrakter!$E$5,L931=Kontrakter!$C$6,Kontrakter!$E$6,L931=Kontrakter!$C$7,Kontrakter!$E$7,L931=Kontrakter!$C$8,Kontrakter!$E$8,L931=Kontrakter!$C$9,Kontrakter!$E$9,L931=Kontrakter!$C$10,Kontrakter!$E$10,L931=Kontrakter!$C$11,Kontrakter!$E$11)</f>
        <v>tilsyn@elvia.no</v>
      </c>
    </row>
    <row r="932" spans="1:14" s="42" customFormat="1" x14ac:dyDescent="0.3">
      <c r="A932" s="43">
        <v>1792</v>
      </c>
      <c r="B932" s="42" t="s">
        <v>1011</v>
      </c>
      <c r="C932" s="42" t="s">
        <v>1014</v>
      </c>
      <c r="D932" s="42" t="s">
        <v>16</v>
      </c>
      <c r="F932" s="42">
        <v>3001</v>
      </c>
      <c r="G932" s="42" t="s">
        <v>1372</v>
      </c>
      <c r="H932" s="45" t="s">
        <v>1372</v>
      </c>
      <c r="I932" s="46">
        <v>8</v>
      </c>
      <c r="J932" s="46" t="s">
        <v>979</v>
      </c>
      <c r="K932" s="46"/>
      <c r="L932" s="45" t="str" cm="1">
        <f t="array" ref="L932">_xlfn.IFS(H932=Kontrakter!$B$3,Kontrakter!$C$3,H932=Kontrakter!$B$2,Kontrakter!$C$2,H932=Kontrakter!$B$4,Kontrakter!$C$4,H932=Kontrakter!$B$5,Kontrakter!$C$5,H932=Kontrakter!$B$6,Kontrakter!$C$6,H932=Kontrakter!$B$7,Kontrakter!$C$7,H932=Kontrakter!$B$8,Kontrakter!$C$8,H932=Kontrakter!$B$9,Kontrakter!$C$9,H932=Kontrakter!$B$10,Kontrakter!$C$10,H932=Kontrakter!$B$11,Kontrakter!$C$11)</f>
        <v>Rejlers Elsikkerhet AS</v>
      </c>
      <c r="M932" s="45" cm="1">
        <f t="array" ref="M932">_xlfn.IFS(L932=Kontrakter!$C$3,Kontrakter!$D$3,L932=Kontrakter!$C$2,Kontrakter!$D$2,L932=Kontrakter!$C$4,Kontrakter!$D$4,L932=Kontrakter!$C$5,Kontrakter!$D$5,L932=Kontrakter!$C$6,Kontrakter!$D$6,L932=Kontrakter!$C$7,Kontrakter!$D$7,L932=Kontrakter!$C$8,Kontrakter!$D$8,L932=Kontrakter!$C$9,Kontrakter!$D$9,L932=Kontrakter!$C$10,Kontrakter!$D$10,L932=Kontrakter!$C$11,Kontrakter!$D$11)</f>
        <v>95823000</v>
      </c>
      <c r="N932" s="47" t="str" cm="1">
        <f t="array" ref="N932">_xlfn.IFS(L932=Kontrakter!$C$3,Kontrakter!$E$3,L932=Kontrakter!$C$2,Kontrakter!$E$2,L932=Kontrakter!$C$4,Kontrakter!$E$4,L932=Kontrakter!$C$5,Kontrakter!$E$5,L932=Kontrakter!$C$6,Kontrakter!$E$6,L932=Kontrakter!$C$7,Kontrakter!$E$7,L932=Kontrakter!$C$8,Kontrakter!$E$8,L932=Kontrakter!$C$9,Kontrakter!$E$9,L932=Kontrakter!$C$10,Kontrakter!$E$10,L932=Kontrakter!$C$11,Kontrakter!$E$11)</f>
        <v>tilsyn@elvia.no</v>
      </c>
    </row>
    <row r="933" spans="1:14" s="42" customFormat="1" x14ac:dyDescent="0.3">
      <c r="A933" s="43">
        <v>1793</v>
      </c>
      <c r="B933" s="42" t="s">
        <v>1011</v>
      </c>
      <c r="C933" s="42" t="s">
        <v>1015</v>
      </c>
      <c r="D933" s="42" t="s">
        <v>16</v>
      </c>
      <c r="F933" s="42">
        <v>3001</v>
      </c>
      <c r="G933" s="42" t="s">
        <v>1372</v>
      </c>
      <c r="H933" s="45" t="s">
        <v>1372</v>
      </c>
      <c r="I933" s="46">
        <v>8</v>
      </c>
      <c r="J933" s="46" t="s">
        <v>979</v>
      </c>
      <c r="K933" s="46"/>
      <c r="L933" s="45" t="str" cm="1">
        <f t="array" ref="L933">_xlfn.IFS(H933=Kontrakter!$B$3,Kontrakter!$C$3,H933=Kontrakter!$B$2,Kontrakter!$C$2,H933=Kontrakter!$B$4,Kontrakter!$C$4,H933=Kontrakter!$B$5,Kontrakter!$C$5,H933=Kontrakter!$B$6,Kontrakter!$C$6,H933=Kontrakter!$B$7,Kontrakter!$C$7,H933=Kontrakter!$B$8,Kontrakter!$C$8,H933=Kontrakter!$B$9,Kontrakter!$C$9,H933=Kontrakter!$B$10,Kontrakter!$C$10,H933=Kontrakter!$B$11,Kontrakter!$C$11)</f>
        <v>Rejlers Elsikkerhet AS</v>
      </c>
      <c r="M933" s="45" cm="1">
        <f t="array" ref="M933">_xlfn.IFS(L933=Kontrakter!$C$3,Kontrakter!$D$3,L933=Kontrakter!$C$2,Kontrakter!$D$2,L933=Kontrakter!$C$4,Kontrakter!$D$4,L933=Kontrakter!$C$5,Kontrakter!$D$5,L933=Kontrakter!$C$6,Kontrakter!$D$6,L933=Kontrakter!$C$7,Kontrakter!$D$7,L933=Kontrakter!$C$8,Kontrakter!$D$8,L933=Kontrakter!$C$9,Kontrakter!$D$9,L933=Kontrakter!$C$10,Kontrakter!$D$10,L933=Kontrakter!$C$11,Kontrakter!$D$11)</f>
        <v>95823000</v>
      </c>
      <c r="N933" s="47" t="str" cm="1">
        <f t="array" ref="N933">_xlfn.IFS(L933=Kontrakter!$C$3,Kontrakter!$E$3,L933=Kontrakter!$C$2,Kontrakter!$E$2,L933=Kontrakter!$C$4,Kontrakter!$E$4,L933=Kontrakter!$C$5,Kontrakter!$E$5,L933=Kontrakter!$C$6,Kontrakter!$E$6,L933=Kontrakter!$C$7,Kontrakter!$E$7,L933=Kontrakter!$C$8,Kontrakter!$E$8,L933=Kontrakter!$C$9,Kontrakter!$E$9,L933=Kontrakter!$C$10,Kontrakter!$E$10,L933=Kontrakter!$C$11,Kontrakter!$E$11)</f>
        <v>tilsyn@elvia.no</v>
      </c>
    </row>
    <row r="934" spans="1:14" s="42" customFormat="1" x14ac:dyDescent="0.3">
      <c r="A934" s="43">
        <v>1794</v>
      </c>
      <c r="B934" s="42" t="s">
        <v>1016</v>
      </c>
      <c r="C934" s="42" t="s">
        <v>1017</v>
      </c>
      <c r="D934" s="42" t="s">
        <v>16</v>
      </c>
      <c r="F934" s="42">
        <v>3001</v>
      </c>
      <c r="G934" s="42" t="s">
        <v>1372</v>
      </c>
      <c r="H934" s="45" t="s">
        <v>1372</v>
      </c>
      <c r="I934" s="46">
        <v>8</v>
      </c>
      <c r="J934" s="46" t="s">
        <v>979</v>
      </c>
      <c r="K934" s="46"/>
      <c r="L934" s="45" t="str" cm="1">
        <f t="array" ref="L934">_xlfn.IFS(H934=Kontrakter!$B$3,Kontrakter!$C$3,H934=Kontrakter!$B$2,Kontrakter!$C$2,H934=Kontrakter!$B$4,Kontrakter!$C$4,H934=Kontrakter!$B$5,Kontrakter!$C$5,H934=Kontrakter!$B$6,Kontrakter!$C$6,H934=Kontrakter!$B$7,Kontrakter!$C$7,H934=Kontrakter!$B$8,Kontrakter!$C$8,H934=Kontrakter!$B$9,Kontrakter!$C$9,H934=Kontrakter!$B$10,Kontrakter!$C$10,H934=Kontrakter!$B$11,Kontrakter!$C$11)</f>
        <v>Rejlers Elsikkerhet AS</v>
      </c>
      <c r="M934" s="45" cm="1">
        <f t="array" ref="M934">_xlfn.IFS(L934=Kontrakter!$C$3,Kontrakter!$D$3,L934=Kontrakter!$C$2,Kontrakter!$D$2,L934=Kontrakter!$C$4,Kontrakter!$D$4,L934=Kontrakter!$C$5,Kontrakter!$D$5,L934=Kontrakter!$C$6,Kontrakter!$D$6,L934=Kontrakter!$C$7,Kontrakter!$D$7,L934=Kontrakter!$C$8,Kontrakter!$D$8,L934=Kontrakter!$C$9,Kontrakter!$D$9,L934=Kontrakter!$C$10,Kontrakter!$D$10,L934=Kontrakter!$C$11,Kontrakter!$D$11)</f>
        <v>95823000</v>
      </c>
      <c r="N934" s="47" t="str" cm="1">
        <f t="array" ref="N934">_xlfn.IFS(L934=Kontrakter!$C$3,Kontrakter!$E$3,L934=Kontrakter!$C$2,Kontrakter!$E$2,L934=Kontrakter!$C$4,Kontrakter!$E$4,L934=Kontrakter!$C$5,Kontrakter!$E$5,L934=Kontrakter!$C$6,Kontrakter!$E$6,L934=Kontrakter!$C$7,Kontrakter!$E$7,L934=Kontrakter!$C$8,Kontrakter!$E$8,L934=Kontrakter!$C$9,Kontrakter!$E$9,L934=Kontrakter!$C$10,Kontrakter!$E$10,L934=Kontrakter!$C$11,Kontrakter!$E$11)</f>
        <v>tilsyn@elvia.no</v>
      </c>
    </row>
    <row r="935" spans="1:14" s="42" customFormat="1" x14ac:dyDescent="0.3">
      <c r="A935" s="43">
        <v>1796</v>
      </c>
      <c r="B935" s="42" t="s">
        <v>1018</v>
      </c>
      <c r="C935" s="42" t="s">
        <v>1019</v>
      </c>
      <c r="D935" s="42" t="s">
        <v>16</v>
      </c>
      <c r="F935" s="42">
        <v>3001</v>
      </c>
      <c r="G935" s="42" t="s">
        <v>1372</v>
      </c>
      <c r="H935" s="45" t="s">
        <v>1372</v>
      </c>
      <c r="I935" s="46">
        <v>8</v>
      </c>
      <c r="J935" s="46" t="s">
        <v>979</v>
      </c>
      <c r="K935" s="46"/>
      <c r="L935" s="45" t="str" cm="1">
        <f t="array" ref="L935">_xlfn.IFS(H935=Kontrakter!$B$3,Kontrakter!$C$3,H935=Kontrakter!$B$2,Kontrakter!$C$2,H935=Kontrakter!$B$4,Kontrakter!$C$4,H935=Kontrakter!$B$5,Kontrakter!$C$5,H935=Kontrakter!$B$6,Kontrakter!$C$6,H935=Kontrakter!$B$7,Kontrakter!$C$7,H935=Kontrakter!$B$8,Kontrakter!$C$8,H935=Kontrakter!$B$9,Kontrakter!$C$9,H935=Kontrakter!$B$10,Kontrakter!$C$10,H935=Kontrakter!$B$11,Kontrakter!$C$11)</f>
        <v>Rejlers Elsikkerhet AS</v>
      </c>
      <c r="M935" s="45" cm="1">
        <f t="array" ref="M935">_xlfn.IFS(L935=Kontrakter!$C$3,Kontrakter!$D$3,L935=Kontrakter!$C$2,Kontrakter!$D$2,L935=Kontrakter!$C$4,Kontrakter!$D$4,L935=Kontrakter!$C$5,Kontrakter!$D$5,L935=Kontrakter!$C$6,Kontrakter!$D$6,L935=Kontrakter!$C$7,Kontrakter!$D$7,L935=Kontrakter!$C$8,Kontrakter!$D$8,L935=Kontrakter!$C$9,Kontrakter!$D$9,L935=Kontrakter!$C$10,Kontrakter!$D$10,L935=Kontrakter!$C$11,Kontrakter!$D$11)</f>
        <v>95823000</v>
      </c>
      <c r="N935" s="47" t="str" cm="1">
        <f t="array" ref="N935">_xlfn.IFS(L935=Kontrakter!$C$3,Kontrakter!$E$3,L935=Kontrakter!$C$2,Kontrakter!$E$2,L935=Kontrakter!$C$4,Kontrakter!$E$4,L935=Kontrakter!$C$5,Kontrakter!$E$5,L935=Kontrakter!$C$6,Kontrakter!$E$6,L935=Kontrakter!$C$7,Kontrakter!$E$7,L935=Kontrakter!$C$8,Kontrakter!$E$8,L935=Kontrakter!$C$9,Kontrakter!$E$9,L935=Kontrakter!$C$10,Kontrakter!$E$10,L935=Kontrakter!$C$11,Kontrakter!$E$11)</f>
        <v>tilsyn@elvia.no</v>
      </c>
    </row>
    <row r="936" spans="1:14" s="42" customFormat="1" x14ac:dyDescent="0.3">
      <c r="A936" s="43">
        <v>1798</v>
      </c>
      <c r="B936" s="42" t="s">
        <v>1020</v>
      </c>
      <c r="C936" s="42" t="s">
        <v>1021</v>
      </c>
      <c r="D936" s="42" t="s">
        <v>16</v>
      </c>
      <c r="F936" s="42">
        <v>3012</v>
      </c>
      <c r="G936" s="42" t="s">
        <v>1372</v>
      </c>
      <c r="H936" s="45" t="s">
        <v>1372</v>
      </c>
      <c r="I936" s="46">
        <v>8</v>
      </c>
      <c r="J936" s="46" t="s">
        <v>1020</v>
      </c>
      <c r="K936" s="46"/>
      <c r="L936" s="45" t="str" cm="1">
        <f t="array" ref="L936">_xlfn.IFS(H936=Kontrakter!$B$3,Kontrakter!$C$3,H936=Kontrakter!$B$2,Kontrakter!$C$2,H936=Kontrakter!$B$4,Kontrakter!$C$4,H936=Kontrakter!$B$5,Kontrakter!$C$5,H936=Kontrakter!$B$6,Kontrakter!$C$6,H936=Kontrakter!$B$7,Kontrakter!$C$7,H936=Kontrakter!$B$8,Kontrakter!$C$8,H936=Kontrakter!$B$9,Kontrakter!$C$9,H936=Kontrakter!$B$10,Kontrakter!$C$10,H936=Kontrakter!$B$11,Kontrakter!$C$11)</f>
        <v>Rejlers Elsikkerhet AS</v>
      </c>
      <c r="M936" s="45" cm="1">
        <f t="array" ref="M936">_xlfn.IFS(L936=Kontrakter!$C$3,Kontrakter!$D$3,L936=Kontrakter!$C$2,Kontrakter!$D$2,L936=Kontrakter!$C$4,Kontrakter!$D$4,L936=Kontrakter!$C$5,Kontrakter!$D$5,L936=Kontrakter!$C$6,Kontrakter!$D$6,L936=Kontrakter!$C$7,Kontrakter!$D$7,L936=Kontrakter!$C$8,Kontrakter!$D$8,L936=Kontrakter!$C$9,Kontrakter!$D$9,L936=Kontrakter!$C$10,Kontrakter!$D$10,L936=Kontrakter!$C$11,Kontrakter!$D$11)</f>
        <v>95823000</v>
      </c>
      <c r="N936" s="47" t="str" cm="1">
        <f t="array" ref="N936">_xlfn.IFS(L936=Kontrakter!$C$3,Kontrakter!$E$3,L936=Kontrakter!$C$2,Kontrakter!$E$2,L936=Kontrakter!$C$4,Kontrakter!$E$4,L936=Kontrakter!$C$5,Kontrakter!$E$5,L936=Kontrakter!$C$6,Kontrakter!$E$6,L936=Kontrakter!$C$7,Kontrakter!$E$7,L936=Kontrakter!$C$8,Kontrakter!$E$8,L936=Kontrakter!$C$9,Kontrakter!$E$9,L936=Kontrakter!$C$10,Kontrakter!$E$10,L936=Kontrakter!$C$11,Kontrakter!$E$11)</f>
        <v>tilsyn@elvia.no</v>
      </c>
    </row>
    <row r="937" spans="1:14" s="42" customFormat="1" x14ac:dyDescent="0.3">
      <c r="A937" s="43">
        <v>1799</v>
      </c>
      <c r="B937" s="42" t="s">
        <v>1020</v>
      </c>
      <c r="C937" s="42" t="s">
        <v>1022</v>
      </c>
      <c r="D937" s="42" t="s">
        <v>12</v>
      </c>
      <c r="F937" s="42">
        <v>3012</v>
      </c>
      <c r="G937" s="42" t="s">
        <v>1372</v>
      </c>
      <c r="H937" s="45" t="s">
        <v>1372</v>
      </c>
      <c r="I937" s="46">
        <v>8</v>
      </c>
      <c r="J937" s="46" t="s">
        <v>1020</v>
      </c>
      <c r="K937" s="46"/>
      <c r="L937" s="45" t="str" cm="1">
        <f t="array" ref="L937">_xlfn.IFS(H937=Kontrakter!$B$3,Kontrakter!$C$3,H937=Kontrakter!$B$2,Kontrakter!$C$2,H937=Kontrakter!$B$4,Kontrakter!$C$4,H937=Kontrakter!$B$5,Kontrakter!$C$5,H937=Kontrakter!$B$6,Kontrakter!$C$6,H937=Kontrakter!$B$7,Kontrakter!$C$7,H937=Kontrakter!$B$8,Kontrakter!$C$8,H937=Kontrakter!$B$9,Kontrakter!$C$9,H937=Kontrakter!$B$10,Kontrakter!$C$10,H937=Kontrakter!$B$11,Kontrakter!$C$11)</f>
        <v>Rejlers Elsikkerhet AS</v>
      </c>
      <c r="M937" s="45" cm="1">
        <f t="array" ref="M937">_xlfn.IFS(L937=Kontrakter!$C$3,Kontrakter!$D$3,L937=Kontrakter!$C$2,Kontrakter!$D$2,L937=Kontrakter!$C$4,Kontrakter!$D$4,L937=Kontrakter!$C$5,Kontrakter!$D$5,L937=Kontrakter!$C$6,Kontrakter!$D$6,L937=Kontrakter!$C$7,Kontrakter!$D$7,L937=Kontrakter!$C$8,Kontrakter!$D$8,L937=Kontrakter!$C$9,Kontrakter!$D$9,L937=Kontrakter!$C$10,Kontrakter!$D$10,L937=Kontrakter!$C$11,Kontrakter!$D$11)</f>
        <v>95823000</v>
      </c>
      <c r="N937" s="47" t="str" cm="1">
        <f t="array" ref="N937">_xlfn.IFS(L937=Kontrakter!$C$3,Kontrakter!$E$3,L937=Kontrakter!$C$2,Kontrakter!$E$2,L937=Kontrakter!$C$4,Kontrakter!$E$4,L937=Kontrakter!$C$5,Kontrakter!$E$5,L937=Kontrakter!$C$6,Kontrakter!$E$6,L937=Kontrakter!$C$7,Kontrakter!$E$7,L937=Kontrakter!$C$8,Kontrakter!$E$8,L937=Kontrakter!$C$9,Kontrakter!$E$9,L937=Kontrakter!$C$10,Kontrakter!$E$10,L937=Kontrakter!$C$11,Kontrakter!$E$11)</f>
        <v>tilsyn@elvia.no</v>
      </c>
    </row>
    <row r="938" spans="1:14" s="42" customFormat="1" x14ac:dyDescent="0.3">
      <c r="A938" s="43">
        <v>1801</v>
      </c>
      <c r="B938" s="42" t="s">
        <v>1023</v>
      </c>
      <c r="C938" s="42" t="s">
        <v>1024</v>
      </c>
      <c r="D938" s="42" t="s">
        <v>12</v>
      </c>
      <c r="F938" s="42">
        <v>3014</v>
      </c>
      <c r="G938" s="42" t="s">
        <v>1372</v>
      </c>
      <c r="H938" s="45" t="s">
        <v>1368</v>
      </c>
      <c r="I938" s="46">
        <v>4</v>
      </c>
      <c r="J938" s="46" t="s">
        <v>1025</v>
      </c>
      <c r="K938" s="46"/>
      <c r="L938" s="45" t="str" cm="1">
        <f t="array" ref="L938">_xlfn.IFS(H938=Kontrakter!$B$3,Kontrakter!$C$3,H938=Kontrakter!$B$2,Kontrakter!$C$2,H938=Kontrakter!$B$4,Kontrakter!$C$4,H938=Kontrakter!$B$5,Kontrakter!$C$5,H938=Kontrakter!$B$6,Kontrakter!$C$6,H938=Kontrakter!$B$7,Kontrakter!$C$7,H938=Kontrakter!$B$8,Kontrakter!$C$8,H938=Kontrakter!$B$9,Kontrakter!$C$9,H938=Kontrakter!$B$10,Kontrakter!$C$10,H938=Kontrakter!$B$11,Kontrakter!$C$11)</f>
        <v>Omexom Elsikkerhet AS</v>
      </c>
      <c r="M938" s="45" cm="1">
        <f t="array" ref="M938">_xlfn.IFS(L938=Kontrakter!$C$3,Kontrakter!$D$3,L938=Kontrakter!$C$2,Kontrakter!$D$2,L938=Kontrakter!$C$4,Kontrakter!$D$4,L938=Kontrakter!$C$5,Kontrakter!$D$5,L938=Kontrakter!$C$6,Kontrakter!$D$6,L938=Kontrakter!$C$7,Kontrakter!$D$7,L938=Kontrakter!$C$8,Kontrakter!$D$8,L938=Kontrakter!$C$9,Kontrakter!$D$9,L938=Kontrakter!$C$10,Kontrakter!$D$10,L938=Kontrakter!$C$11,Kontrakter!$D$11)</f>
        <v>23128800</v>
      </c>
      <c r="N938" s="47" t="str" cm="1">
        <f t="array" ref="N938">_xlfn.IFS(L938=Kontrakter!$C$3,Kontrakter!$E$3,L938=Kontrakter!$C$2,Kontrakter!$E$2,L938=Kontrakter!$C$4,Kontrakter!$E$4,L938=Kontrakter!$C$5,Kontrakter!$E$5,L938=Kontrakter!$C$6,Kontrakter!$E$6,L938=Kontrakter!$C$7,Kontrakter!$E$7,L938=Kontrakter!$C$8,Kontrakter!$E$8,L938=Kontrakter!$C$9,Kontrakter!$E$9,L938=Kontrakter!$C$10,Kontrakter!$E$10,L938=Kontrakter!$C$11,Kontrakter!$E$11)</f>
        <v>tilsyn@elvia.no</v>
      </c>
    </row>
    <row r="939" spans="1:14" s="42" customFormat="1" x14ac:dyDescent="0.3">
      <c r="A939" s="43">
        <v>1802</v>
      </c>
      <c r="B939" s="42" t="s">
        <v>1023</v>
      </c>
      <c r="C939" s="42" t="s">
        <v>1026</v>
      </c>
      <c r="D939" s="42" t="s">
        <v>12</v>
      </c>
      <c r="F939" s="42">
        <v>3014</v>
      </c>
      <c r="G939" s="42" t="s">
        <v>1372</v>
      </c>
      <c r="H939" s="45" t="s">
        <v>1368</v>
      </c>
      <c r="I939" s="46">
        <v>4</v>
      </c>
      <c r="J939" s="46" t="s">
        <v>1025</v>
      </c>
      <c r="K939" s="46"/>
      <c r="L939" s="45" t="str" cm="1">
        <f t="array" ref="L939">_xlfn.IFS(H939=Kontrakter!$B$3,Kontrakter!$C$3,H939=Kontrakter!$B$2,Kontrakter!$C$2,H939=Kontrakter!$B$4,Kontrakter!$C$4,H939=Kontrakter!$B$5,Kontrakter!$C$5,H939=Kontrakter!$B$6,Kontrakter!$C$6,H939=Kontrakter!$B$7,Kontrakter!$C$7,H939=Kontrakter!$B$8,Kontrakter!$C$8,H939=Kontrakter!$B$9,Kontrakter!$C$9,H939=Kontrakter!$B$10,Kontrakter!$C$10,H939=Kontrakter!$B$11,Kontrakter!$C$11)</f>
        <v>Omexom Elsikkerhet AS</v>
      </c>
      <c r="M939" s="45" cm="1">
        <f t="array" ref="M939">_xlfn.IFS(L939=Kontrakter!$C$3,Kontrakter!$D$3,L939=Kontrakter!$C$2,Kontrakter!$D$2,L939=Kontrakter!$C$4,Kontrakter!$D$4,L939=Kontrakter!$C$5,Kontrakter!$D$5,L939=Kontrakter!$C$6,Kontrakter!$D$6,L939=Kontrakter!$C$7,Kontrakter!$D$7,L939=Kontrakter!$C$8,Kontrakter!$D$8,L939=Kontrakter!$C$9,Kontrakter!$D$9,L939=Kontrakter!$C$10,Kontrakter!$D$10,L939=Kontrakter!$C$11,Kontrakter!$D$11)</f>
        <v>23128800</v>
      </c>
      <c r="N939" s="47" t="str" cm="1">
        <f t="array" ref="N939">_xlfn.IFS(L939=Kontrakter!$C$3,Kontrakter!$E$3,L939=Kontrakter!$C$2,Kontrakter!$E$2,L939=Kontrakter!$C$4,Kontrakter!$E$4,L939=Kontrakter!$C$5,Kontrakter!$E$5,L939=Kontrakter!$C$6,Kontrakter!$E$6,L939=Kontrakter!$C$7,Kontrakter!$E$7,L939=Kontrakter!$C$8,Kontrakter!$E$8,L939=Kontrakter!$C$9,Kontrakter!$E$9,L939=Kontrakter!$C$10,Kontrakter!$E$10,L939=Kontrakter!$C$11,Kontrakter!$E$11)</f>
        <v>tilsyn@elvia.no</v>
      </c>
    </row>
    <row r="940" spans="1:14" s="42" customFormat="1" x14ac:dyDescent="0.3">
      <c r="A940" s="43">
        <v>1803</v>
      </c>
      <c r="B940" s="42" t="s">
        <v>1023</v>
      </c>
      <c r="C940" s="42" t="s">
        <v>1027</v>
      </c>
      <c r="D940" s="42" t="s">
        <v>12</v>
      </c>
      <c r="F940" s="42">
        <v>3014</v>
      </c>
      <c r="G940" s="42" t="s">
        <v>1372</v>
      </c>
      <c r="H940" s="45" t="s">
        <v>1368</v>
      </c>
      <c r="I940" s="46">
        <v>4</v>
      </c>
      <c r="J940" s="46" t="s">
        <v>1025</v>
      </c>
      <c r="K940" s="46"/>
      <c r="L940" s="45" t="str" cm="1">
        <f t="array" ref="L940">_xlfn.IFS(H940=Kontrakter!$B$3,Kontrakter!$C$3,H940=Kontrakter!$B$2,Kontrakter!$C$2,H940=Kontrakter!$B$4,Kontrakter!$C$4,H940=Kontrakter!$B$5,Kontrakter!$C$5,H940=Kontrakter!$B$6,Kontrakter!$C$6,H940=Kontrakter!$B$7,Kontrakter!$C$7,H940=Kontrakter!$B$8,Kontrakter!$C$8,H940=Kontrakter!$B$9,Kontrakter!$C$9,H940=Kontrakter!$B$10,Kontrakter!$C$10,H940=Kontrakter!$B$11,Kontrakter!$C$11)</f>
        <v>Omexom Elsikkerhet AS</v>
      </c>
      <c r="M940" s="45" cm="1">
        <f t="array" ref="M940">_xlfn.IFS(L940=Kontrakter!$C$3,Kontrakter!$D$3,L940=Kontrakter!$C$2,Kontrakter!$D$2,L940=Kontrakter!$C$4,Kontrakter!$D$4,L940=Kontrakter!$C$5,Kontrakter!$D$5,L940=Kontrakter!$C$6,Kontrakter!$D$6,L940=Kontrakter!$C$7,Kontrakter!$D$7,L940=Kontrakter!$C$8,Kontrakter!$D$8,L940=Kontrakter!$C$9,Kontrakter!$D$9,L940=Kontrakter!$C$10,Kontrakter!$D$10,L940=Kontrakter!$C$11,Kontrakter!$D$11)</f>
        <v>23128800</v>
      </c>
      <c r="N940" s="47" t="str" cm="1">
        <f t="array" ref="N940">_xlfn.IFS(L940=Kontrakter!$C$3,Kontrakter!$E$3,L940=Kontrakter!$C$2,Kontrakter!$E$2,L940=Kontrakter!$C$4,Kontrakter!$E$4,L940=Kontrakter!$C$5,Kontrakter!$E$5,L940=Kontrakter!$C$6,Kontrakter!$E$6,L940=Kontrakter!$C$7,Kontrakter!$E$7,L940=Kontrakter!$C$8,Kontrakter!$E$8,L940=Kontrakter!$C$9,Kontrakter!$E$9,L940=Kontrakter!$C$10,Kontrakter!$E$10,L940=Kontrakter!$C$11,Kontrakter!$E$11)</f>
        <v>tilsyn@elvia.no</v>
      </c>
    </row>
    <row r="941" spans="1:14" s="42" customFormat="1" x14ac:dyDescent="0.3">
      <c r="A941" s="43">
        <v>1804</v>
      </c>
      <c r="B941" s="42" t="s">
        <v>1028</v>
      </c>
      <c r="C941" s="42" t="s">
        <v>1029</v>
      </c>
      <c r="D941" s="42" t="s">
        <v>12</v>
      </c>
      <c r="F941" s="42">
        <v>3014</v>
      </c>
      <c r="G941" s="42" t="s">
        <v>1372</v>
      </c>
      <c r="H941" s="45" t="s">
        <v>1368</v>
      </c>
      <c r="I941" s="46">
        <v>4</v>
      </c>
      <c r="J941" s="46" t="s">
        <v>1025</v>
      </c>
      <c r="K941" s="46"/>
      <c r="L941" s="45" t="str" cm="1">
        <f t="array" ref="L941">_xlfn.IFS(H941=Kontrakter!$B$3,Kontrakter!$C$3,H941=Kontrakter!$B$2,Kontrakter!$C$2,H941=Kontrakter!$B$4,Kontrakter!$C$4,H941=Kontrakter!$B$5,Kontrakter!$C$5,H941=Kontrakter!$B$6,Kontrakter!$C$6,H941=Kontrakter!$B$7,Kontrakter!$C$7,H941=Kontrakter!$B$8,Kontrakter!$C$8,H941=Kontrakter!$B$9,Kontrakter!$C$9,H941=Kontrakter!$B$10,Kontrakter!$C$10,H941=Kontrakter!$B$11,Kontrakter!$C$11)</f>
        <v>Omexom Elsikkerhet AS</v>
      </c>
      <c r="M941" s="45" cm="1">
        <f t="array" ref="M941">_xlfn.IFS(L941=Kontrakter!$C$3,Kontrakter!$D$3,L941=Kontrakter!$C$2,Kontrakter!$D$2,L941=Kontrakter!$C$4,Kontrakter!$D$4,L941=Kontrakter!$C$5,Kontrakter!$D$5,L941=Kontrakter!$C$6,Kontrakter!$D$6,L941=Kontrakter!$C$7,Kontrakter!$D$7,L941=Kontrakter!$C$8,Kontrakter!$D$8,L941=Kontrakter!$C$9,Kontrakter!$D$9,L941=Kontrakter!$C$10,Kontrakter!$D$10,L941=Kontrakter!$C$11,Kontrakter!$D$11)</f>
        <v>23128800</v>
      </c>
      <c r="N941" s="47" t="str" cm="1">
        <f t="array" ref="N941">_xlfn.IFS(L941=Kontrakter!$C$3,Kontrakter!$E$3,L941=Kontrakter!$C$2,Kontrakter!$E$2,L941=Kontrakter!$C$4,Kontrakter!$E$4,L941=Kontrakter!$C$5,Kontrakter!$E$5,L941=Kontrakter!$C$6,Kontrakter!$E$6,L941=Kontrakter!$C$7,Kontrakter!$E$7,L941=Kontrakter!$C$8,Kontrakter!$E$8,L941=Kontrakter!$C$9,Kontrakter!$E$9,L941=Kontrakter!$C$10,Kontrakter!$E$10,L941=Kontrakter!$C$11,Kontrakter!$E$11)</f>
        <v>tilsyn@elvia.no</v>
      </c>
    </row>
    <row r="942" spans="1:14" s="42" customFormat="1" x14ac:dyDescent="0.3">
      <c r="A942" s="43">
        <v>1805</v>
      </c>
      <c r="B942" s="42" t="s">
        <v>1030</v>
      </c>
      <c r="C942" s="42" t="s">
        <v>1031</v>
      </c>
      <c r="D942" s="42" t="s">
        <v>12</v>
      </c>
      <c r="F942" s="42">
        <v>3014</v>
      </c>
      <c r="G942" s="42" t="s">
        <v>1372</v>
      </c>
      <c r="H942" s="45" t="s">
        <v>1368</v>
      </c>
      <c r="I942" s="46">
        <v>4</v>
      </c>
      <c r="J942" s="46" t="s">
        <v>1025</v>
      </c>
      <c r="K942" s="46"/>
      <c r="L942" s="45" t="str" cm="1">
        <f t="array" ref="L942">_xlfn.IFS(H942=Kontrakter!$B$3,Kontrakter!$C$3,H942=Kontrakter!$B$2,Kontrakter!$C$2,H942=Kontrakter!$B$4,Kontrakter!$C$4,H942=Kontrakter!$B$5,Kontrakter!$C$5,H942=Kontrakter!$B$6,Kontrakter!$C$6,H942=Kontrakter!$B$7,Kontrakter!$C$7,H942=Kontrakter!$B$8,Kontrakter!$C$8,H942=Kontrakter!$B$9,Kontrakter!$C$9,H942=Kontrakter!$B$10,Kontrakter!$C$10,H942=Kontrakter!$B$11,Kontrakter!$C$11)</f>
        <v>Omexom Elsikkerhet AS</v>
      </c>
      <c r="M942" s="45" cm="1">
        <f t="array" ref="M942">_xlfn.IFS(L942=Kontrakter!$C$3,Kontrakter!$D$3,L942=Kontrakter!$C$2,Kontrakter!$D$2,L942=Kontrakter!$C$4,Kontrakter!$D$4,L942=Kontrakter!$C$5,Kontrakter!$D$5,L942=Kontrakter!$C$6,Kontrakter!$D$6,L942=Kontrakter!$C$7,Kontrakter!$D$7,L942=Kontrakter!$C$8,Kontrakter!$D$8,L942=Kontrakter!$C$9,Kontrakter!$D$9,L942=Kontrakter!$C$10,Kontrakter!$D$10,L942=Kontrakter!$C$11,Kontrakter!$D$11)</f>
        <v>23128800</v>
      </c>
      <c r="N942" s="47" t="str" cm="1">
        <f t="array" ref="N942">_xlfn.IFS(L942=Kontrakter!$C$3,Kontrakter!$E$3,L942=Kontrakter!$C$2,Kontrakter!$E$2,L942=Kontrakter!$C$4,Kontrakter!$E$4,L942=Kontrakter!$C$5,Kontrakter!$E$5,L942=Kontrakter!$C$6,Kontrakter!$E$6,L942=Kontrakter!$C$7,Kontrakter!$E$7,L942=Kontrakter!$C$8,Kontrakter!$E$8,L942=Kontrakter!$C$9,Kontrakter!$E$9,L942=Kontrakter!$C$10,Kontrakter!$E$10,L942=Kontrakter!$C$11,Kontrakter!$E$11)</f>
        <v>tilsyn@elvia.no</v>
      </c>
    </row>
    <row r="943" spans="1:14" s="42" customFormat="1" x14ac:dyDescent="0.3">
      <c r="A943" s="43">
        <v>1806</v>
      </c>
      <c r="B943" s="42" t="s">
        <v>1033</v>
      </c>
      <c r="C943" s="42" t="s">
        <v>1034</v>
      </c>
      <c r="D943" s="42" t="s">
        <v>12</v>
      </c>
      <c r="F943" s="42">
        <v>3015</v>
      </c>
      <c r="G943" s="42" t="s">
        <v>1372</v>
      </c>
      <c r="H943" s="45" t="s">
        <v>1372</v>
      </c>
      <c r="I943" s="46">
        <v>8</v>
      </c>
      <c r="J943" s="46" t="s">
        <v>1033</v>
      </c>
      <c r="K943" s="46"/>
      <c r="L943" s="45" t="str" cm="1">
        <f t="array" ref="L943">_xlfn.IFS(H943=Kontrakter!$B$3,Kontrakter!$C$3,H943=Kontrakter!$B$2,Kontrakter!$C$2,H943=Kontrakter!$B$4,Kontrakter!$C$4,H943=Kontrakter!$B$5,Kontrakter!$C$5,H943=Kontrakter!$B$6,Kontrakter!$C$6,H943=Kontrakter!$B$7,Kontrakter!$C$7,H943=Kontrakter!$B$8,Kontrakter!$C$8,H943=Kontrakter!$B$9,Kontrakter!$C$9,H943=Kontrakter!$B$10,Kontrakter!$C$10,H943=Kontrakter!$B$11,Kontrakter!$C$11)</f>
        <v>Rejlers Elsikkerhet AS</v>
      </c>
      <c r="M943" s="45" cm="1">
        <f t="array" ref="M943">_xlfn.IFS(L943=Kontrakter!$C$3,Kontrakter!$D$3,L943=Kontrakter!$C$2,Kontrakter!$D$2,L943=Kontrakter!$C$4,Kontrakter!$D$4,L943=Kontrakter!$C$5,Kontrakter!$D$5,L943=Kontrakter!$C$6,Kontrakter!$D$6,L943=Kontrakter!$C$7,Kontrakter!$D$7,L943=Kontrakter!$C$8,Kontrakter!$D$8,L943=Kontrakter!$C$9,Kontrakter!$D$9,L943=Kontrakter!$C$10,Kontrakter!$D$10,L943=Kontrakter!$C$11,Kontrakter!$D$11)</f>
        <v>95823000</v>
      </c>
      <c r="N943" s="47" t="str" cm="1">
        <f t="array" ref="N943">_xlfn.IFS(L943=Kontrakter!$C$3,Kontrakter!$E$3,L943=Kontrakter!$C$2,Kontrakter!$E$2,L943=Kontrakter!$C$4,Kontrakter!$E$4,L943=Kontrakter!$C$5,Kontrakter!$E$5,L943=Kontrakter!$C$6,Kontrakter!$E$6,L943=Kontrakter!$C$7,Kontrakter!$E$7,L943=Kontrakter!$C$8,Kontrakter!$E$8,L943=Kontrakter!$C$9,Kontrakter!$E$9,L943=Kontrakter!$C$10,Kontrakter!$E$10,L943=Kontrakter!$C$11,Kontrakter!$E$11)</f>
        <v>tilsyn@elvia.no</v>
      </c>
    </row>
    <row r="944" spans="1:14" s="42" customFormat="1" x14ac:dyDescent="0.3">
      <c r="A944" s="43">
        <v>1807</v>
      </c>
      <c r="B944" s="42" t="s">
        <v>1023</v>
      </c>
      <c r="C944" s="42" t="s">
        <v>1035</v>
      </c>
      <c r="D944" s="42" t="s">
        <v>16</v>
      </c>
      <c r="F944" s="42">
        <v>3014</v>
      </c>
      <c r="G944" s="42" t="s">
        <v>1372</v>
      </c>
      <c r="H944" s="45" t="s">
        <v>1368</v>
      </c>
      <c r="I944" s="46">
        <v>4</v>
      </c>
      <c r="J944" s="46" t="s">
        <v>1025</v>
      </c>
      <c r="K944" s="46"/>
      <c r="L944" s="45" t="str" cm="1">
        <f t="array" ref="L944">_xlfn.IFS(H944=Kontrakter!$B$3,Kontrakter!$C$3,H944=Kontrakter!$B$2,Kontrakter!$C$2,H944=Kontrakter!$B$4,Kontrakter!$C$4,H944=Kontrakter!$B$5,Kontrakter!$C$5,H944=Kontrakter!$B$6,Kontrakter!$C$6,H944=Kontrakter!$B$7,Kontrakter!$C$7,H944=Kontrakter!$B$8,Kontrakter!$C$8,H944=Kontrakter!$B$9,Kontrakter!$C$9,H944=Kontrakter!$B$10,Kontrakter!$C$10,H944=Kontrakter!$B$11,Kontrakter!$C$11)</f>
        <v>Omexom Elsikkerhet AS</v>
      </c>
      <c r="M944" s="45" cm="1">
        <f t="array" ref="M944">_xlfn.IFS(L944=Kontrakter!$C$3,Kontrakter!$D$3,L944=Kontrakter!$C$2,Kontrakter!$D$2,L944=Kontrakter!$C$4,Kontrakter!$D$4,L944=Kontrakter!$C$5,Kontrakter!$D$5,L944=Kontrakter!$C$6,Kontrakter!$D$6,L944=Kontrakter!$C$7,Kontrakter!$D$7,L944=Kontrakter!$C$8,Kontrakter!$D$8,L944=Kontrakter!$C$9,Kontrakter!$D$9,L944=Kontrakter!$C$10,Kontrakter!$D$10,L944=Kontrakter!$C$11,Kontrakter!$D$11)</f>
        <v>23128800</v>
      </c>
      <c r="N944" s="47" t="str" cm="1">
        <f t="array" ref="N944">_xlfn.IFS(L944=Kontrakter!$C$3,Kontrakter!$E$3,L944=Kontrakter!$C$2,Kontrakter!$E$2,L944=Kontrakter!$C$4,Kontrakter!$E$4,L944=Kontrakter!$C$5,Kontrakter!$E$5,L944=Kontrakter!$C$6,Kontrakter!$E$6,L944=Kontrakter!$C$7,Kontrakter!$E$7,L944=Kontrakter!$C$8,Kontrakter!$E$8,L944=Kontrakter!$C$9,Kontrakter!$E$9,L944=Kontrakter!$C$10,Kontrakter!$E$10,L944=Kontrakter!$C$11,Kontrakter!$E$11)</f>
        <v>tilsyn@elvia.no</v>
      </c>
    </row>
    <row r="945" spans="1:14" s="42" customFormat="1" x14ac:dyDescent="0.3">
      <c r="A945" s="43">
        <v>1808</v>
      </c>
      <c r="B945" s="42" t="s">
        <v>1023</v>
      </c>
      <c r="C945" s="42" t="s">
        <v>1036</v>
      </c>
      <c r="D945" s="42" t="s">
        <v>16</v>
      </c>
      <c r="F945" s="42">
        <v>3014</v>
      </c>
      <c r="G945" s="42" t="s">
        <v>1372</v>
      </c>
      <c r="H945" s="45" t="s">
        <v>1368</v>
      </c>
      <c r="I945" s="46">
        <v>4</v>
      </c>
      <c r="J945" s="46" t="s">
        <v>1025</v>
      </c>
      <c r="K945" s="46"/>
      <c r="L945" s="45" t="str" cm="1">
        <f t="array" ref="L945">_xlfn.IFS(H945=Kontrakter!$B$3,Kontrakter!$C$3,H945=Kontrakter!$B$2,Kontrakter!$C$2,H945=Kontrakter!$B$4,Kontrakter!$C$4,H945=Kontrakter!$B$5,Kontrakter!$C$5,H945=Kontrakter!$B$6,Kontrakter!$C$6,H945=Kontrakter!$B$7,Kontrakter!$C$7,H945=Kontrakter!$B$8,Kontrakter!$C$8,H945=Kontrakter!$B$9,Kontrakter!$C$9,H945=Kontrakter!$B$10,Kontrakter!$C$10,H945=Kontrakter!$B$11,Kontrakter!$C$11)</f>
        <v>Omexom Elsikkerhet AS</v>
      </c>
      <c r="M945" s="45" cm="1">
        <f t="array" ref="M945">_xlfn.IFS(L945=Kontrakter!$C$3,Kontrakter!$D$3,L945=Kontrakter!$C$2,Kontrakter!$D$2,L945=Kontrakter!$C$4,Kontrakter!$D$4,L945=Kontrakter!$C$5,Kontrakter!$D$5,L945=Kontrakter!$C$6,Kontrakter!$D$6,L945=Kontrakter!$C$7,Kontrakter!$D$7,L945=Kontrakter!$C$8,Kontrakter!$D$8,L945=Kontrakter!$C$9,Kontrakter!$D$9,L945=Kontrakter!$C$10,Kontrakter!$D$10,L945=Kontrakter!$C$11,Kontrakter!$D$11)</f>
        <v>23128800</v>
      </c>
      <c r="N945" s="47" t="str" cm="1">
        <f t="array" ref="N945">_xlfn.IFS(L945=Kontrakter!$C$3,Kontrakter!$E$3,L945=Kontrakter!$C$2,Kontrakter!$E$2,L945=Kontrakter!$C$4,Kontrakter!$E$4,L945=Kontrakter!$C$5,Kontrakter!$E$5,L945=Kontrakter!$C$6,Kontrakter!$E$6,L945=Kontrakter!$C$7,Kontrakter!$E$7,L945=Kontrakter!$C$8,Kontrakter!$E$8,L945=Kontrakter!$C$9,Kontrakter!$E$9,L945=Kontrakter!$C$10,Kontrakter!$E$10,L945=Kontrakter!$C$11,Kontrakter!$E$11)</f>
        <v>tilsyn@elvia.no</v>
      </c>
    </row>
    <row r="946" spans="1:14" s="42" customFormat="1" x14ac:dyDescent="0.3">
      <c r="A946" s="43">
        <v>1809</v>
      </c>
      <c r="B946" s="42" t="s">
        <v>1023</v>
      </c>
      <c r="C946" s="42" t="s">
        <v>1037</v>
      </c>
      <c r="D946" s="42" t="s">
        <v>16</v>
      </c>
      <c r="F946" s="42">
        <v>3014</v>
      </c>
      <c r="G946" s="42" t="s">
        <v>1372</v>
      </c>
      <c r="H946" s="45" t="s">
        <v>1368</v>
      </c>
      <c r="I946" s="46">
        <v>4</v>
      </c>
      <c r="J946" s="46" t="s">
        <v>1025</v>
      </c>
      <c r="K946" s="46"/>
      <c r="L946" s="45" t="str" cm="1">
        <f t="array" ref="L946">_xlfn.IFS(H946=Kontrakter!$B$3,Kontrakter!$C$3,H946=Kontrakter!$B$2,Kontrakter!$C$2,H946=Kontrakter!$B$4,Kontrakter!$C$4,H946=Kontrakter!$B$5,Kontrakter!$C$5,H946=Kontrakter!$B$6,Kontrakter!$C$6,H946=Kontrakter!$B$7,Kontrakter!$C$7,H946=Kontrakter!$B$8,Kontrakter!$C$8,H946=Kontrakter!$B$9,Kontrakter!$C$9,H946=Kontrakter!$B$10,Kontrakter!$C$10,H946=Kontrakter!$B$11,Kontrakter!$C$11)</f>
        <v>Omexom Elsikkerhet AS</v>
      </c>
      <c r="M946" s="45" cm="1">
        <f t="array" ref="M946">_xlfn.IFS(L946=Kontrakter!$C$3,Kontrakter!$D$3,L946=Kontrakter!$C$2,Kontrakter!$D$2,L946=Kontrakter!$C$4,Kontrakter!$D$4,L946=Kontrakter!$C$5,Kontrakter!$D$5,L946=Kontrakter!$C$6,Kontrakter!$D$6,L946=Kontrakter!$C$7,Kontrakter!$D$7,L946=Kontrakter!$C$8,Kontrakter!$D$8,L946=Kontrakter!$C$9,Kontrakter!$D$9,L946=Kontrakter!$C$10,Kontrakter!$D$10,L946=Kontrakter!$C$11,Kontrakter!$D$11)</f>
        <v>23128800</v>
      </c>
      <c r="N946" s="47" t="str" cm="1">
        <f t="array" ref="N946">_xlfn.IFS(L946=Kontrakter!$C$3,Kontrakter!$E$3,L946=Kontrakter!$C$2,Kontrakter!$E$2,L946=Kontrakter!$C$4,Kontrakter!$E$4,L946=Kontrakter!$C$5,Kontrakter!$E$5,L946=Kontrakter!$C$6,Kontrakter!$E$6,L946=Kontrakter!$C$7,Kontrakter!$E$7,L946=Kontrakter!$C$8,Kontrakter!$E$8,L946=Kontrakter!$C$9,Kontrakter!$E$9,L946=Kontrakter!$C$10,Kontrakter!$E$10,L946=Kontrakter!$C$11,Kontrakter!$E$11)</f>
        <v>tilsyn@elvia.no</v>
      </c>
    </row>
    <row r="947" spans="1:14" s="42" customFormat="1" x14ac:dyDescent="0.3">
      <c r="A947" s="43">
        <v>1811</v>
      </c>
      <c r="B947" s="42" t="s">
        <v>1023</v>
      </c>
      <c r="C947" s="42" t="s">
        <v>1038</v>
      </c>
      <c r="D947" s="42" t="s">
        <v>16</v>
      </c>
      <c r="F947" s="42">
        <v>3014</v>
      </c>
      <c r="G947" s="42" t="s">
        <v>1372</v>
      </c>
      <c r="H947" s="45" t="s">
        <v>1368</v>
      </c>
      <c r="I947" s="46">
        <v>4</v>
      </c>
      <c r="J947" s="46" t="s">
        <v>1025</v>
      </c>
      <c r="K947" s="46"/>
      <c r="L947" s="45" t="str" cm="1">
        <f t="array" ref="L947">_xlfn.IFS(H947=Kontrakter!$B$3,Kontrakter!$C$3,H947=Kontrakter!$B$2,Kontrakter!$C$2,H947=Kontrakter!$B$4,Kontrakter!$C$4,H947=Kontrakter!$B$5,Kontrakter!$C$5,H947=Kontrakter!$B$6,Kontrakter!$C$6,H947=Kontrakter!$B$7,Kontrakter!$C$7,H947=Kontrakter!$B$8,Kontrakter!$C$8,H947=Kontrakter!$B$9,Kontrakter!$C$9,H947=Kontrakter!$B$10,Kontrakter!$C$10,H947=Kontrakter!$B$11,Kontrakter!$C$11)</f>
        <v>Omexom Elsikkerhet AS</v>
      </c>
      <c r="M947" s="45" cm="1">
        <f t="array" ref="M947">_xlfn.IFS(L947=Kontrakter!$C$3,Kontrakter!$D$3,L947=Kontrakter!$C$2,Kontrakter!$D$2,L947=Kontrakter!$C$4,Kontrakter!$D$4,L947=Kontrakter!$C$5,Kontrakter!$D$5,L947=Kontrakter!$C$6,Kontrakter!$D$6,L947=Kontrakter!$C$7,Kontrakter!$D$7,L947=Kontrakter!$C$8,Kontrakter!$D$8,L947=Kontrakter!$C$9,Kontrakter!$D$9,L947=Kontrakter!$C$10,Kontrakter!$D$10,L947=Kontrakter!$C$11,Kontrakter!$D$11)</f>
        <v>23128800</v>
      </c>
      <c r="N947" s="47" t="str" cm="1">
        <f t="array" ref="N947">_xlfn.IFS(L947=Kontrakter!$C$3,Kontrakter!$E$3,L947=Kontrakter!$C$2,Kontrakter!$E$2,L947=Kontrakter!$C$4,Kontrakter!$E$4,L947=Kontrakter!$C$5,Kontrakter!$E$5,L947=Kontrakter!$C$6,Kontrakter!$E$6,L947=Kontrakter!$C$7,Kontrakter!$E$7,L947=Kontrakter!$C$8,Kontrakter!$E$8,L947=Kontrakter!$C$9,Kontrakter!$E$9,L947=Kontrakter!$C$10,Kontrakter!$E$10,L947=Kontrakter!$C$11,Kontrakter!$E$11)</f>
        <v>tilsyn@elvia.no</v>
      </c>
    </row>
    <row r="948" spans="1:14" s="42" customFormat="1" x14ac:dyDescent="0.3">
      <c r="A948" s="43">
        <v>1812</v>
      </c>
      <c r="B948" s="42" t="s">
        <v>1023</v>
      </c>
      <c r="C948" s="42" t="s">
        <v>1039</v>
      </c>
      <c r="D948" s="42" t="s">
        <v>16</v>
      </c>
      <c r="F948" s="42">
        <v>3014</v>
      </c>
      <c r="G948" s="42" t="s">
        <v>1372</v>
      </c>
      <c r="H948" s="45" t="s">
        <v>1368</v>
      </c>
      <c r="I948" s="46">
        <v>4</v>
      </c>
      <c r="J948" s="46" t="s">
        <v>1025</v>
      </c>
      <c r="K948" s="46"/>
      <c r="L948" s="45" t="str" cm="1">
        <f t="array" ref="L948">_xlfn.IFS(H948=Kontrakter!$B$3,Kontrakter!$C$3,H948=Kontrakter!$B$2,Kontrakter!$C$2,H948=Kontrakter!$B$4,Kontrakter!$C$4,H948=Kontrakter!$B$5,Kontrakter!$C$5,H948=Kontrakter!$B$6,Kontrakter!$C$6,H948=Kontrakter!$B$7,Kontrakter!$C$7,H948=Kontrakter!$B$8,Kontrakter!$C$8,H948=Kontrakter!$B$9,Kontrakter!$C$9,H948=Kontrakter!$B$10,Kontrakter!$C$10,H948=Kontrakter!$B$11,Kontrakter!$C$11)</f>
        <v>Omexom Elsikkerhet AS</v>
      </c>
      <c r="M948" s="45" cm="1">
        <f t="array" ref="M948">_xlfn.IFS(L948=Kontrakter!$C$3,Kontrakter!$D$3,L948=Kontrakter!$C$2,Kontrakter!$D$2,L948=Kontrakter!$C$4,Kontrakter!$D$4,L948=Kontrakter!$C$5,Kontrakter!$D$5,L948=Kontrakter!$C$6,Kontrakter!$D$6,L948=Kontrakter!$C$7,Kontrakter!$D$7,L948=Kontrakter!$C$8,Kontrakter!$D$8,L948=Kontrakter!$C$9,Kontrakter!$D$9,L948=Kontrakter!$C$10,Kontrakter!$D$10,L948=Kontrakter!$C$11,Kontrakter!$D$11)</f>
        <v>23128800</v>
      </c>
      <c r="N948" s="47" t="str" cm="1">
        <f t="array" ref="N948">_xlfn.IFS(L948=Kontrakter!$C$3,Kontrakter!$E$3,L948=Kontrakter!$C$2,Kontrakter!$E$2,L948=Kontrakter!$C$4,Kontrakter!$E$4,L948=Kontrakter!$C$5,Kontrakter!$E$5,L948=Kontrakter!$C$6,Kontrakter!$E$6,L948=Kontrakter!$C$7,Kontrakter!$E$7,L948=Kontrakter!$C$8,Kontrakter!$E$8,L948=Kontrakter!$C$9,Kontrakter!$E$9,L948=Kontrakter!$C$10,Kontrakter!$E$10,L948=Kontrakter!$C$11,Kontrakter!$E$11)</f>
        <v>tilsyn@elvia.no</v>
      </c>
    </row>
    <row r="949" spans="1:14" s="42" customFormat="1" x14ac:dyDescent="0.3">
      <c r="A949" s="43">
        <v>1813</v>
      </c>
      <c r="B949" s="42" t="s">
        <v>1023</v>
      </c>
      <c r="C949" s="42" t="s">
        <v>1040</v>
      </c>
      <c r="D949" s="42" t="s">
        <v>16</v>
      </c>
      <c r="F949" s="42">
        <v>3014</v>
      </c>
      <c r="G949" s="42" t="s">
        <v>1372</v>
      </c>
      <c r="H949" s="45" t="s">
        <v>1368</v>
      </c>
      <c r="I949" s="46">
        <v>4</v>
      </c>
      <c r="J949" s="46" t="s">
        <v>1025</v>
      </c>
      <c r="K949" s="46"/>
      <c r="L949" s="45" t="str" cm="1">
        <f t="array" ref="L949">_xlfn.IFS(H949=Kontrakter!$B$3,Kontrakter!$C$3,H949=Kontrakter!$B$2,Kontrakter!$C$2,H949=Kontrakter!$B$4,Kontrakter!$C$4,H949=Kontrakter!$B$5,Kontrakter!$C$5,H949=Kontrakter!$B$6,Kontrakter!$C$6,H949=Kontrakter!$B$7,Kontrakter!$C$7,H949=Kontrakter!$B$8,Kontrakter!$C$8,H949=Kontrakter!$B$9,Kontrakter!$C$9,H949=Kontrakter!$B$10,Kontrakter!$C$10,H949=Kontrakter!$B$11,Kontrakter!$C$11)</f>
        <v>Omexom Elsikkerhet AS</v>
      </c>
      <c r="M949" s="45" cm="1">
        <f t="array" ref="M949">_xlfn.IFS(L949=Kontrakter!$C$3,Kontrakter!$D$3,L949=Kontrakter!$C$2,Kontrakter!$D$2,L949=Kontrakter!$C$4,Kontrakter!$D$4,L949=Kontrakter!$C$5,Kontrakter!$D$5,L949=Kontrakter!$C$6,Kontrakter!$D$6,L949=Kontrakter!$C$7,Kontrakter!$D$7,L949=Kontrakter!$C$8,Kontrakter!$D$8,L949=Kontrakter!$C$9,Kontrakter!$D$9,L949=Kontrakter!$C$10,Kontrakter!$D$10,L949=Kontrakter!$C$11,Kontrakter!$D$11)</f>
        <v>23128800</v>
      </c>
      <c r="N949" s="47" t="str" cm="1">
        <f t="array" ref="N949">_xlfn.IFS(L949=Kontrakter!$C$3,Kontrakter!$E$3,L949=Kontrakter!$C$2,Kontrakter!$E$2,L949=Kontrakter!$C$4,Kontrakter!$E$4,L949=Kontrakter!$C$5,Kontrakter!$E$5,L949=Kontrakter!$C$6,Kontrakter!$E$6,L949=Kontrakter!$C$7,Kontrakter!$E$7,L949=Kontrakter!$C$8,Kontrakter!$E$8,L949=Kontrakter!$C$9,Kontrakter!$E$9,L949=Kontrakter!$C$10,Kontrakter!$E$10,L949=Kontrakter!$C$11,Kontrakter!$E$11)</f>
        <v>tilsyn@elvia.no</v>
      </c>
    </row>
    <row r="950" spans="1:14" s="42" customFormat="1" x14ac:dyDescent="0.3">
      <c r="A950" s="43">
        <v>1814</v>
      </c>
      <c r="B950" s="42" t="s">
        <v>1023</v>
      </c>
      <c r="C950" s="42" t="s">
        <v>1041</v>
      </c>
      <c r="D950" s="42" t="s">
        <v>16</v>
      </c>
      <c r="F950" s="42">
        <v>3014</v>
      </c>
      <c r="G950" s="42" t="s">
        <v>1372</v>
      </c>
      <c r="H950" s="45" t="s">
        <v>1368</v>
      </c>
      <c r="I950" s="46">
        <v>4</v>
      </c>
      <c r="J950" s="46" t="s">
        <v>1025</v>
      </c>
      <c r="K950" s="46"/>
      <c r="L950" s="45" t="str" cm="1">
        <f t="array" ref="L950">_xlfn.IFS(H950=Kontrakter!$B$3,Kontrakter!$C$3,H950=Kontrakter!$B$2,Kontrakter!$C$2,H950=Kontrakter!$B$4,Kontrakter!$C$4,H950=Kontrakter!$B$5,Kontrakter!$C$5,H950=Kontrakter!$B$6,Kontrakter!$C$6,H950=Kontrakter!$B$7,Kontrakter!$C$7,H950=Kontrakter!$B$8,Kontrakter!$C$8,H950=Kontrakter!$B$9,Kontrakter!$C$9,H950=Kontrakter!$B$10,Kontrakter!$C$10,H950=Kontrakter!$B$11,Kontrakter!$C$11)</f>
        <v>Omexom Elsikkerhet AS</v>
      </c>
      <c r="M950" s="45" cm="1">
        <f t="array" ref="M950">_xlfn.IFS(L950=Kontrakter!$C$3,Kontrakter!$D$3,L950=Kontrakter!$C$2,Kontrakter!$D$2,L950=Kontrakter!$C$4,Kontrakter!$D$4,L950=Kontrakter!$C$5,Kontrakter!$D$5,L950=Kontrakter!$C$6,Kontrakter!$D$6,L950=Kontrakter!$C$7,Kontrakter!$D$7,L950=Kontrakter!$C$8,Kontrakter!$D$8,L950=Kontrakter!$C$9,Kontrakter!$D$9,L950=Kontrakter!$C$10,Kontrakter!$D$10,L950=Kontrakter!$C$11,Kontrakter!$D$11)</f>
        <v>23128800</v>
      </c>
      <c r="N950" s="47" t="str" cm="1">
        <f t="array" ref="N950">_xlfn.IFS(L950=Kontrakter!$C$3,Kontrakter!$E$3,L950=Kontrakter!$C$2,Kontrakter!$E$2,L950=Kontrakter!$C$4,Kontrakter!$E$4,L950=Kontrakter!$C$5,Kontrakter!$E$5,L950=Kontrakter!$C$6,Kontrakter!$E$6,L950=Kontrakter!$C$7,Kontrakter!$E$7,L950=Kontrakter!$C$8,Kontrakter!$E$8,L950=Kontrakter!$C$9,Kontrakter!$E$9,L950=Kontrakter!$C$10,Kontrakter!$E$10,L950=Kontrakter!$C$11,Kontrakter!$E$11)</f>
        <v>tilsyn@elvia.no</v>
      </c>
    </row>
    <row r="951" spans="1:14" s="42" customFormat="1" x14ac:dyDescent="0.3">
      <c r="A951" s="43">
        <v>1815</v>
      </c>
      <c r="B951" s="42" t="s">
        <v>1023</v>
      </c>
      <c r="C951" s="42" t="s">
        <v>1042</v>
      </c>
      <c r="D951" s="42" t="s">
        <v>16</v>
      </c>
      <c r="F951" s="42">
        <v>3014</v>
      </c>
      <c r="G951" s="42" t="s">
        <v>1372</v>
      </c>
      <c r="H951" s="45" t="s">
        <v>1368</v>
      </c>
      <c r="I951" s="46">
        <v>4</v>
      </c>
      <c r="J951" s="46" t="s">
        <v>1025</v>
      </c>
      <c r="K951" s="46"/>
      <c r="L951" s="45" t="str" cm="1">
        <f t="array" ref="L951">_xlfn.IFS(H951=Kontrakter!$B$3,Kontrakter!$C$3,H951=Kontrakter!$B$2,Kontrakter!$C$2,H951=Kontrakter!$B$4,Kontrakter!$C$4,H951=Kontrakter!$B$5,Kontrakter!$C$5,H951=Kontrakter!$B$6,Kontrakter!$C$6,H951=Kontrakter!$B$7,Kontrakter!$C$7,H951=Kontrakter!$B$8,Kontrakter!$C$8,H951=Kontrakter!$B$9,Kontrakter!$C$9,H951=Kontrakter!$B$10,Kontrakter!$C$10,H951=Kontrakter!$B$11,Kontrakter!$C$11)</f>
        <v>Omexom Elsikkerhet AS</v>
      </c>
      <c r="M951" s="45" cm="1">
        <f t="array" ref="M951">_xlfn.IFS(L951=Kontrakter!$C$3,Kontrakter!$D$3,L951=Kontrakter!$C$2,Kontrakter!$D$2,L951=Kontrakter!$C$4,Kontrakter!$D$4,L951=Kontrakter!$C$5,Kontrakter!$D$5,L951=Kontrakter!$C$6,Kontrakter!$D$6,L951=Kontrakter!$C$7,Kontrakter!$D$7,L951=Kontrakter!$C$8,Kontrakter!$D$8,L951=Kontrakter!$C$9,Kontrakter!$D$9,L951=Kontrakter!$C$10,Kontrakter!$D$10,L951=Kontrakter!$C$11,Kontrakter!$D$11)</f>
        <v>23128800</v>
      </c>
      <c r="N951" s="47" t="str" cm="1">
        <f t="array" ref="N951">_xlfn.IFS(L951=Kontrakter!$C$3,Kontrakter!$E$3,L951=Kontrakter!$C$2,Kontrakter!$E$2,L951=Kontrakter!$C$4,Kontrakter!$E$4,L951=Kontrakter!$C$5,Kontrakter!$E$5,L951=Kontrakter!$C$6,Kontrakter!$E$6,L951=Kontrakter!$C$7,Kontrakter!$E$7,L951=Kontrakter!$C$8,Kontrakter!$E$8,L951=Kontrakter!$C$9,Kontrakter!$E$9,L951=Kontrakter!$C$10,Kontrakter!$E$10,L951=Kontrakter!$C$11,Kontrakter!$E$11)</f>
        <v>tilsyn@elvia.no</v>
      </c>
    </row>
    <row r="952" spans="1:14" s="42" customFormat="1" x14ac:dyDescent="0.3">
      <c r="A952" s="43">
        <v>1816</v>
      </c>
      <c r="B952" s="42" t="s">
        <v>1033</v>
      </c>
      <c r="C952" s="42" t="s">
        <v>1043</v>
      </c>
      <c r="D952" s="42" t="s">
        <v>16</v>
      </c>
      <c r="F952" s="42">
        <v>3015</v>
      </c>
      <c r="G952" s="42" t="s">
        <v>1372</v>
      </c>
      <c r="H952" s="45" t="s">
        <v>1372</v>
      </c>
      <c r="I952" s="46">
        <v>8</v>
      </c>
      <c r="J952" s="46" t="s">
        <v>1033</v>
      </c>
      <c r="K952" s="46"/>
      <c r="L952" s="45" t="str" cm="1">
        <f t="array" ref="L952">_xlfn.IFS(H952=Kontrakter!$B$3,Kontrakter!$C$3,H952=Kontrakter!$B$2,Kontrakter!$C$2,H952=Kontrakter!$B$4,Kontrakter!$C$4,H952=Kontrakter!$B$5,Kontrakter!$C$5,H952=Kontrakter!$B$6,Kontrakter!$C$6,H952=Kontrakter!$B$7,Kontrakter!$C$7,H952=Kontrakter!$B$8,Kontrakter!$C$8,H952=Kontrakter!$B$9,Kontrakter!$C$9,H952=Kontrakter!$B$10,Kontrakter!$C$10,H952=Kontrakter!$B$11,Kontrakter!$C$11)</f>
        <v>Rejlers Elsikkerhet AS</v>
      </c>
      <c r="M952" s="45" cm="1">
        <f t="array" ref="M952">_xlfn.IFS(L952=Kontrakter!$C$3,Kontrakter!$D$3,L952=Kontrakter!$C$2,Kontrakter!$D$2,L952=Kontrakter!$C$4,Kontrakter!$D$4,L952=Kontrakter!$C$5,Kontrakter!$D$5,L952=Kontrakter!$C$6,Kontrakter!$D$6,L952=Kontrakter!$C$7,Kontrakter!$D$7,L952=Kontrakter!$C$8,Kontrakter!$D$8,L952=Kontrakter!$C$9,Kontrakter!$D$9,L952=Kontrakter!$C$10,Kontrakter!$D$10,L952=Kontrakter!$C$11,Kontrakter!$D$11)</f>
        <v>95823000</v>
      </c>
      <c r="N952" s="47" t="str" cm="1">
        <f t="array" ref="N952">_xlfn.IFS(L952=Kontrakter!$C$3,Kontrakter!$E$3,L952=Kontrakter!$C$2,Kontrakter!$E$2,L952=Kontrakter!$C$4,Kontrakter!$E$4,L952=Kontrakter!$C$5,Kontrakter!$E$5,L952=Kontrakter!$C$6,Kontrakter!$E$6,L952=Kontrakter!$C$7,Kontrakter!$E$7,L952=Kontrakter!$C$8,Kontrakter!$E$8,L952=Kontrakter!$C$9,Kontrakter!$E$9,L952=Kontrakter!$C$10,Kontrakter!$E$10,L952=Kontrakter!$C$11,Kontrakter!$E$11)</f>
        <v>tilsyn@elvia.no</v>
      </c>
    </row>
    <row r="953" spans="1:14" s="42" customFormat="1" x14ac:dyDescent="0.3">
      <c r="A953" s="43">
        <v>1820</v>
      </c>
      <c r="B953" s="42" t="s">
        <v>1028</v>
      </c>
      <c r="C953" s="42" t="s">
        <v>1044</v>
      </c>
      <c r="D953" s="42" t="s">
        <v>16</v>
      </c>
      <c r="F953" s="42">
        <v>3014</v>
      </c>
      <c r="G953" s="42" t="s">
        <v>1372</v>
      </c>
      <c r="H953" s="45" t="s">
        <v>1368</v>
      </c>
      <c r="I953" s="46">
        <v>4</v>
      </c>
      <c r="J953" s="46" t="s">
        <v>1025</v>
      </c>
      <c r="K953" s="46"/>
      <c r="L953" s="45" t="str" cm="1">
        <f t="array" ref="L953">_xlfn.IFS(H953=Kontrakter!$B$3,Kontrakter!$C$3,H953=Kontrakter!$B$2,Kontrakter!$C$2,H953=Kontrakter!$B$4,Kontrakter!$C$4,H953=Kontrakter!$B$5,Kontrakter!$C$5,H953=Kontrakter!$B$6,Kontrakter!$C$6,H953=Kontrakter!$B$7,Kontrakter!$C$7,H953=Kontrakter!$B$8,Kontrakter!$C$8,H953=Kontrakter!$B$9,Kontrakter!$C$9,H953=Kontrakter!$B$10,Kontrakter!$C$10,H953=Kontrakter!$B$11,Kontrakter!$C$11)</f>
        <v>Omexom Elsikkerhet AS</v>
      </c>
      <c r="M953" s="45" cm="1">
        <f t="array" ref="M953">_xlfn.IFS(L953=Kontrakter!$C$3,Kontrakter!$D$3,L953=Kontrakter!$C$2,Kontrakter!$D$2,L953=Kontrakter!$C$4,Kontrakter!$D$4,L953=Kontrakter!$C$5,Kontrakter!$D$5,L953=Kontrakter!$C$6,Kontrakter!$D$6,L953=Kontrakter!$C$7,Kontrakter!$D$7,L953=Kontrakter!$C$8,Kontrakter!$D$8,L953=Kontrakter!$C$9,Kontrakter!$D$9,L953=Kontrakter!$C$10,Kontrakter!$D$10,L953=Kontrakter!$C$11,Kontrakter!$D$11)</f>
        <v>23128800</v>
      </c>
      <c r="N953" s="47" t="str" cm="1">
        <f t="array" ref="N953">_xlfn.IFS(L953=Kontrakter!$C$3,Kontrakter!$E$3,L953=Kontrakter!$C$2,Kontrakter!$E$2,L953=Kontrakter!$C$4,Kontrakter!$E$4,L953=Kontrakter!$C$5,Kontrakter!$E$5,L953=Kontrakter!$C$6,Kontrakter!$E$6,L953=Kontrakter!$C$7,Kontrakter!$E$7,L953=Kontrakter!$C$8,Kontrakter!$E$8,L953=Kontrakter!$C$9,Kontrakter!$E$9,L953=Kontrakter!$C$10,Kontrakter!$E$10,L953=Kontrakter!$C$11,Kontrakter!$E$11)</f>
        <v>tilsyn@elvia.no</v>
      </c>
    </row>
    <row r="954" spans="1:14" s="42" customFormat="1" x14ac:dyDescent="0.3">
      <c r="A954" s="43">
        <v>1821</v>
      </c>
      <c r="B954" s="42" t="s">
        <v>1028</v>
      </c>
      <c r="C954" s="42" t="s">
        <v>1613</v>
      </c>
      <c r="D954" s="42" t="s">
        <v>16</v>
      </c>
      <c r="F954" s="42">
        <v>3015</v>
      </c>
      <c r="G954" s="42" t="s">
        <v>1372</v>
      </c>
      <c r="H954" s="45" t="s">
        <v>1368</v>
      </c>
      <c r="I954" s="46">
        <v>4</v>
      </c>
      <c r="J954" s="46" t="s">
        <v>1025</v>
      </c>
      <c r="K954" s="46"/>
      <c r="L954" s="45" t="str" cm="1">
        <f t="array" ref="L954">_xlfn.IFS(H954=Kontrakter!$B$3,Kontrakter!$C$3,H954=Kontrakter!$B$2,Kontrakter!$C$2,H954=Kontrakter!$B$4,Kontrakter!$C$4,H954=Kontrakter!$B$5,Kontrakter!$C$5,H954=Kontrakter!$B$6,Kontrakter!$C$6,H954=Kontrakter!$B$7,Kontrakter!$C$7,H954=Kontrakter!$B$8,Kontrakter!$C$8,H954=Kontrakter!$B$9,Kontrakter!$C$9,H954=Kontrakter!$B$10,Kontrakter!$C$10,H954=Kontrakter!$B$11,Kontrakter!$C$11)</f>
        <v>Omexom Elsikkerhet AS</v>
      </c>
      <c r="M954" s="45" cm="1">
        <f t="array" ref="M954">_xlfn.IFS(L954=Kontrakter!$C$3,Kontrakter!$D$3,L954=Kontrakter!$C$2,Kontrakter!$D$2,L954=Kontrakter!$C$4,Kontrakter!$D$4,L954=Kontrakter!$C$5,Kontrakter!$D$5,L954=Kontrakter!$C$6,Kontrakter!$D$6,L954=Kontrakter!$C$7,Kontrakter!$D$7,L954=Kontrakter!$C$8,Kontrakter!$D$8,L954=Kontrakter!$C$9,Kontrakter!$D$9,L954=Kontrakter!$C$10,Kontrakter!$D$10,L954=Kontrakter!$C$11,Kontrakter!$D$11)</f>
        <v>23128800</v>
      </c>
      <c r="N954" s="47" t="str" cm="1">
        <f t="array" ref="N954">_xlfn.IFS(L954=Kontrakter!$C$3,Kontrakter!$E$3,L954=Kontrakter!$C$2,Kontrakter!$E$2,L954=Kontrakter!$C$4,Kontrakter!$E$4,L954=Kontrakter!$C$5,Kontrakter!$E$5,L954=Kontrakter!$C$6,Kontrakter!$E$6,L954=Kontrakter!$C$7,Kontrakter!$E$7,L954=Kontrakter!$C$8,Kontrakter!$E$8,L954=Kontrakter!$C$9,Kontrakter!$E$9,L954=Kontrakter!$C$10,Kontrakter!$E$10,L954=Kontrakter!$C$11,Kontrakter!$E$11)</f>
        <v>tilsyn@elvia.no</v>
      </c>
    </row>
    <row r="955" spans="1:14" s="42" customFormat="1" x14ac:dyDescent="0.3">
      <c r="A955" s="43">
        <v>1823</v>
      </c>
      <c r="B955" s="42" t="s">
        <v>1045</v>
      </c>
      <c r="C955" s="42" t="s">
        <v>1046</v>
      </c>
      <c r="D955" s="42" t="s">
        <v>16</v>
      </c>
      <c r="F955" s="42">
        <v>3014</v>
      </c>
      <c r="G955" s="42" t="s">
        <v>1372</v>
      </c>
      <c r="H955" s="45" t="s">
        <v>1368</v>
      </c>
      <c r="I955" s="46">
        <v>4</v>
      </c>
      <c r="J955" s="46" t="s">
        <v>1025</v>
      </c>
      <c r="K955" s="46"/>
      <c r="L955" s="45" t="str" cm="1">
        <f t="array" ref="L955">_xlfn.IFS(H955=Kontrakter!$B$3,Kontrakter!$C$3,H955=Kontrakter!$B$2,Kontrakter!$C$2,H955=Kontrakter!$B$4,Kontrakter!$C$4,H955=Kontrakter!$B$5,Kontrakter!$C$5,H955=Kontrakter!$B$6,Kontrakter!$C$6,H955=Kontrakter!$B$7,Kontrakter!$C$7,H955=Kontrakter!$B$8,Kontrakter!$C$8,H955=Kontrakter!$B$9,Kontrakter!$C$9,H955=Kontrakter!$B$10,Kontrakter!$C$10,H955=Kontrakter!$B$11,Kontrakter!$C$11)</f>
        <v>Omexom Elsikkerhet AS</v>
      </c>
      <c r="M955" s="45" cm="1">
        <f t="array" ref="M955">_xlfn.IFS(L955=Kontrakter!$C$3,Kontrakter!$D$3,L955=Kontrakter!$C$2,Kontrakter!$D$2,L955=Kontrakter!$C$4,Kontrakter!$D$4,L955=Kontrakter!$C$5,Kontrakter!$D$5,L955=Kontrakter!$C$6,Kontrakter!$D$6,L955=Kontrakter!$C$7,Kontrakter!$D$7,L955=Kontrakter!$C$8,Kontrakter!$D$8,L955=Kontrakter!$C$9,Kontrakter!$D$9,L955=Kontrakter!$C$10,Kontrakter!$D$10,L955=Kontrakter!$C$11,Kontrakter!$D$11)</f>
        <v>23128800</v>
      </c>
      <c r="N955" s="47" t="str" cm="1">
        <f t="array" ref="N955">_xlfn.IFS(L955=Kontrakter!$C$3,Kontrakter!$E$3,L955=Kontrakter!$C$2,Kontrakter!$E$2,L955=Kontrakter!$C$4,Kontrakter!$E$4,L955=Kontrakter!$C$5,Kontrakter!$E$5,L955=Kontrakter!$C$6,Kontrakter!$E$6,L955=Kontrakter!$C$7,Kontrakter!$E$7,L955=Kontrakter!$C$8,Kontrakter!$E$8,L955=Kontrakter!$C$9,Kontrakter!$E$9,L955=Kontrakter!$C$10,Kontrakter!$E$10,L955=Kontrakter!$C$11,Kontrakter!$E$11)</f>
        <v>tilsyn@elvia.no</v>
      </c>
    </row>
    <row r="956" spans="1:14" s="42" customFormat="1" x14ac:dyDescent="0.3">
      <c r="A956" s="43">
        <v>1825</v>
      </c>
      <c r="B956" s="42" t="s">
        <v>1030</v>
      </c>
      <c r="C956" s="42" t="s">
        <v>1047</v>
      </c>
      <c r="D956" s="42" t="s">
        <v>16</v>
      </c>
      <c r="F956" s="42">
        <v>3014</v>
      </c>
      <c r="G956" s="42" t="s">
        <v>1372</v>
      </c>
      <c r="H956" s="45" t="s">
        <v>1368</v>
      </c>
      <c r="I956" s="46">
        <v>4</v>
      </c>
      <c r="J956" s="46" t="s">
        <v>1025</v>
      </c>
      <c r="K956" s="46"/>
      <c r="L956" s="45" t="str" cm="1">
        <f t="array" ref="L956">_xlfn.IFS(H956=Kontrakter!$B$3,Kontrakter!$C$3,H956=Kontrakter!$B$2,Kontrakter!$C$2,H956=Kontrakter!$B$4,Kontrakter!$C$4,H956=Kontrakter!$B$5,Kontrakter!$C$5,H956=Kontrakter!$B$6,Kontrakter!$C$6,H956=Kontrakter!$B$7,Kontrakter!$C$7,H956=Kontrakter!$B$8,Kontrakter!$C$8,H956=Kontrakter!$B$9,Kontrakter!$C$9,H956=Kontrakter!$B$10,Kontrakter!$C$10,H956=Kontrakter!$B$11,Kontrakter!$C$11)</f>
        <v>Omexom Elsikkerhet AS</v>
      </c>
      <c r="M956" s="45" cm="1">
        <f t="array" ref="M956">_xlfn.IFS(L956=Kontrakter!$C$3,Kontrakter!$D$3,L956=Kontrakter!$C$2,Kontrakter!$D$2,L956=Kontrakter!$C$4,Kontrakter!$D$4,L956=Kontrakter!$C$5,Kontrakter!$D$5,L956=Kontrakter!$C$6,Kontrakter!$D$6,L956=Kontrakter!$C$7,Kontrakter!$D$7,L956=Kontrakter!$C$8,Kontrakter!$D$8,L956=Kontrakter!$C$9,Kontrakter!$D$9,L956=Kontrakter!$C$10,Kontrakter!$D$10,L956=Kontrakter!$C$11,Kontrakter!$D$11)</f>
        <v>23128800</v>
      </c>
      <c r="N956" s="47" t="str" cm="1">
        <f t="array" ref="N956">_xlfn.IFS(L956=Kontrakter!$C$3,Kontrakter!$E$3,L956=Kontrakter!$C$2,Kontrakter!$E$2,L956=Kontrakter!$C$4,Kontrakter!$E$4,L956=Kontrakter!$C$5,Kontrakter!$E$5,L956=Kontrakter!$C$6,Kontrakter!$E$6,L956=Kontrakter!$C$7,Kontrakter!$E$7,L956=Kontrakter!$C$8,Kontrakter!$E$8,L956=Kontrakter!$C$9,Kontrakter!$E$9,L956=Kontrakter!$C$10,Kontrakter!$E$10,L956=Kontrakter!$C$11,Kontrakter!$E$11)</f>
        <v>tilsyn@elvia.no</v>
      </c>
    </row>
    <row r="957" spans="1:14" s="42" customFormat="1" x14ac:dyDescent="0.3">
      <c r="A957" s="43">
        <v>1827</v>
      </c>
      <c r="B957" s="42" t="s">
        <v>1032</v>
      </c>
      <c r="C957" s="42" t="s">
        <v>1048</v>
      </c>
      <c r="D957" s="42" t="s">
        <v>1353</v>
      </c>
      <c r="F957" s="42">
        <v>3014</v>
      </c>
      <c r="G957" s="42" t="s">
        <v>1372</v>
      </c>
      <c r="H957" s="45" t="s">
        <v>1368</v>
      </c>
      <c r="I957" s="46">
        <v>4</v>
      </c>
      <c r="J957" s="46" t="s">
        <v>1025</v>
      </c>
      <c r="K957" s="46"/>
      <c r="L957" s="45" t="str" cm="1">
        <f t="array" ref="L957">_xlfn.IFS(H957=Kontrakter!$B$3,Kontrakter!$C$3,H957=Kontrakter!$B$2,Kontrakter!$C$2,H957=Kontrakter!$B$4,Kontrakter!$C$4,H957=Kontrakter!$B$5,Kontrakter!$C$5,H957=Kontrakter!$B$6,Kontrakter!$C$6,H957=Kontrakter!$B$7,Kontrakter!$C$7,H957=Kontrakter!$B$8,Kontrakter!$C$8,H957=Kontrakter!$B$9,Kontrakter!$C$9,H957=Kontrakter!$B$10,Kontrakter!$C$10,H957=Kontrakter!$B$11,Kontrakter!$C$11)</f>
        <v>Omexom Elsikkerhet AS</v>
      </c>
      <c r="M957" s="45" cm="1">
        <f t="array" ref="M957">_xlfn.IFS(L957=Kontrakter!$C$3,Kontrakter!$D$3,L957=Kontrakter!$C$2,Kontrakter!$D$2,L957=Kontrakter!$C$4,Kontrakter!$D$4,L957=Kontrakter!$C$5,Kontrakter!$D$5,L957=Kontrakter!$C$6,Kontrakter!$D$6,L957=Kontrakter!$C$7,Kontrakter!$D$7,L957=Kontrakter!$C$8,Kontrakter!$D$8,L957=Kontrakter!$C$9,Kontrakter!$D$9,L957=Kontrakter!$C$10,Kontrakter!$D$10,L957=Kontrakter!$C$11,Kontrakter!$D$11)</f>
        <v>23128800</v>
      </c>
      <c r="N957" s="47" t="str" cm="1">
        <f t="array" ref="N957">_xlfn.IFS(L957=Kontrakter!$C$3,Kontrakter!$E$3,L957=Kontrakter!$C$2,Kontrakter!$E$2,L957=Kontrakter!$C$4,Kontrakter!$E$4,L957=Kontrakter!$C$5,Kontrakter!$E$5,L957=Kontrakter!$C$6,Kontrakter!$E$6,L957=Kontrakter!$C$7,Kontrakter!$E$7,L957=Kontrakter!$C$8,Kontrakter!$E$8,L957=Kontrakter!$C$9,Kontrakter!$E$9,L957=Kontrakter!$C$10,Kontrakter!$E$10,L957=Kontrakter!$C$11,Kontrakter!$E$11)</f>
        <v>tilsyn@elvia.no</v>
      </c>
    </row>
    <row r="958" spans="1:14" s="42" customFormat="1" x14ac:dyDescent="0.3">
      <c r="A958" s="43">
        <v>1828</v>
      </c>
      <c r="B958" s="42" t="s">
        <v>1032</v>
      </c>
      <c r="C958" s="42" t="s">
        <v>1351</v>
      </c>
      <c r="D958" s="42" t="s">
        <v>1352</v>
      </c>
      <c r="F958" s="42">
        <v>3014</v>
      </c>
      <c r="G958" s="42" t="s">
        <v>1372</v>
      </c>
      <c r="H958" s="45" t="s">
        <v>1368</v>
      </c>
      <c r="I958" s="46">
        <v>4</v>
      </c>
      <c r="J958" s="46" t="s">
        <v>1025</v>
      </c>
      <c r="K958" s="46"/>
      <c r="L958" s="45" t="str" cm="1">
        <f t="array" ref="L958">_xlfn.IFS(H958=Kontrakter!$B$3,Kontrakter!$C$3,H958=Kontrakter!$B$2,Kontrakter!$C$2,H958=Kontrakter!$B$4,Kontrakter!$C$4,H958=Kontrakter!$B$5,Kontrakter!$C$5,H958=Kontrakter!$B$6,Kontrakter!$C$6,H958=Kontrakter!$B$7,Kontrakter!$C$7,H958=Kontrakter!$B$8,Kontrakter!$C$8,H958=Kontrakter!$B$9,Kontrakter!$C$9,H958=Kontrakter!$B$10,Kontrakter!$C$10,H958=Kontrakter!$B$11,Kontrakter!$C$11)</f>
        <v>Omexom Elsikkerhet AS</v>
      </c>
      <c r="M958" s="45" cm="1">
        <f t="array" ref="M958">_xlfn.IFS(L958=Kontrakter!$C$3,Kontrakter!$D$3,L958=Kontrakter!$C$2,Kontrakter!$D$2,L958=Kontrakter!$C$4,Kontrakter!$D$4,L958=Kontrakter!$C$5,Kontrakter!$D$5,L958=Kontrakter!$C$6,Kontrakter!$D$6,L958=Kontrakter!$C$7,Kontrakter!$D$7,L958=Kontrakter!$C$8,Kontrakter!$D$8,L958=Kontrakter!$C$9,Kontrakter!$D$9,L958=Kontrakter!$C$10,Kontrakter!$D$10,L958=Kontrakter!$C$11,Kontrakter!$D$11)</f>
        <v>23128800</v>
      </c>
      <c r="N958" s="47" t="str" cm="1">
        <f t="array" ref="N958">_xlfn.IFS(L958=Kontrakter!$C$3,Kontrakter!$E$3,L958=Kontrakter!$C$2,Kontrakter!$E$2,L958=Kontrakter!$C$4,Kontrakter!$E$4,L958=Kontrakter!$C$5,Kontrakter!$E$5,L958=Kontrakter!$C$6,Kontrakter!$E$6,L958=Kontrakter!$C$7,Kontrakter!$E$7,L958=Kontrakter!$C$8,Kontrakter!$E$8,L958=Kontrakter!$C$9,Kontrakter!$E$9,L958=Kontrakter!$C$10,Kontrakter!$E$10,L958=Kontrakter!$C$11,Kontrakter!$E$11)</f>
        <v>tilsyn@elvia.no</v>
      </c>
    </row>
    <row r="959" spans="1:14" s="42" customFormat="1" x14ac:dyDescent="0.3">
      <c r="A959" s="43">
        <v>1830</v>
      </c>
      <c r="B959" s="42" t="s">
        <v>1023</v>
      </c>
      <c r="C959" s="42" t="s">
        <v>1049</v>
      </c>
      <c r="D959" s="42" t="s">
        <v>16</v>
      </c>
      <c r="F959" s="42">
        <v>3014</v>
      </c>
      <c r="G959" s="42" t="s">
        <v>1372</v>
      </c>
      <c r="H959" s="45" t="s">
        <v>1368</v>
      </c>
      <c r="I959" s="46">
        <v>4</v>
      </c>
      <c r="J959" s="46" t="s">
        <v>1025</v>
      </c>
      <c r="K959" s="46"/>
      <c r="L959" s="45" t="str" cm="1">
        <f t="array" ref="L959">_xlfn.IFS(H959=Kontrakter!$B$3,Kontrakter!$C$3,H959=Kontrakter!$B$2,Kontrakter!$C$2,H959=Kontrakter!$B$4,Kontrakter!$C$4,H959=Kontrakter!$B$5,Kontrakter!$C$5,H959=Kontrakter!$B$6,Kontrakter!$C$6,H959=Kontrakter!$B$7,Kontrakter!$C$7,H959=Kontrakter!$B$8,Kontrakter!$C$8,H959=Kontrakter!$B$9,Kontrakter!$C$9,H959=Kontrakter!$B$10,Kontrakter!$C$10,H959=Kontrakter!$B$11,Kontrakter!$C$11)</f>
        <v>Omexom Elsikkerhet AS</v>
      </c>
      <c r="M959" s="45" cm="1">
        <f t="array" ref="M959">_xlfn.IFS(L959=Kontrakter!$C$3,Kontrakter!$D$3,L959=Kontrakter!$C$2,Kontrakter!$D$2,L959=Kontrakter!$C$4,Kontrakter!$D$4,L959=Kontrakter!$C$5,Kontrakter!$D$5,L959=Kontrakter!$C$6,Kontrakter!$D$6,L959=Kontrakter!$C$7,Kontrakter!$D$7,L959=Kontrakter!$C$8,Kontrakter!$D$8,L959=Kontrakter!$C$9,Kontrakter!$D$9,L959=Kontrakter!$C$10,Kontrakter!$D$10,L959=Kontrakter!$C$11,Kontrakter!$D$11)</f>
        <v>23128800</v>
      </c>
      <c r="N959" s="47" t="str" cm="1">
        <f t="array" ref="N959">_xlfn.IFS(L959=Kontrakter!$C$3,Kontrakter!$E$3,L959=Kontrakter!$C$2,Kontrakter!$E$2,L959=Kontrakter!$C$4,Kontrakter!$E$4,L959=Kontrakter!$C$5,Kontrakter!$E$5,L959=Kontrakter!$C$6,Kontrakter!$E$6,L959=Kontrakter!$C$7,Kontrakter!$E$7,L959=Kontrakter!$C$8,Kontrakter!$E$8,L959=Kontrakter!$C$9,Kontrakter!$E$9,L959=Kontrakter!$C$10,Kontrakter!$E$10,L959=Kontrakter!$C$11,Kontrakter!$E$11)</f>
        <v>tilsyn@elvia.no</v>
      </c>
    </row>
    <row r="960" spans="1:14" s="42" customFormat="1" x14ac:dyDescent="0.3">
      <c r="A960" s="43">
        <v>1831</v>
      </c>
      <c r="B960" s="42" t="s">
        <v>1023</v>
      </c>
      <c r="C960" s="42" t="s">
        <v>1050</v>
      </c>
      <c r="D960" s="42" t="s">
        <v>16</v>
      </c>
      <c r="F960" s="42">
        <v>3014</v>
      </c>
      <c r="G960" s="42" t="s">
        <v>1372</v>
      </c>
      <c r="H960" s="45" t="s">
        <v>1368</v>
      </c>
      <c r="I960" s="46">
        <v>4</v>
      </c>
      <c r="J960" s="46" t="s">
        <v>1025</v>
      </c>
      <c r="K960" s="46"/>
      <c r="L960" s="45" t="str" cm="1">
        <f t="array" ref="L960">_xlfn.IFS(H960=Kontrakter!$B$3,Kontrakter!$C$3,H960=Kontrakter!$B$2,Kontrakter!$C$2,H960=Kontrakter!$B$4,Kontrakter!$C$4,H960=Kontrakter!$B$5,Kontrakter!$C$5,H960=Kontrakter!$B$6,Kontrakter!$C$6,H960=Kontrakter!$B$7,Kontrakter!$C$7,H960=Kontrakter!$B$8,Kontrakter!$C$8,H960=Kontrakter!$B$9,Kontrakter!$C$9,H960=Kontrakter!$B$10,Kontrakter!$C$10,H960=Kontrakter!$B$11,Kontrakter!$C$11)</f>
        <v>Omexom Elsikkerhet AS</v>
      </c>
      <c r="M960" s="45" cm="1">
        <f t="array" ref="M960">_xlfn.IFS(L960=Kontrakter!$C$3,Kontrakter!$D$3,L960=Kontrakter!$C$2,Kontrakter!$D$2,L960=Kontrakter!$C$4,Kontrakter!$D$4,L960=Kontrakter!$C$5,Kontrakter!$D$5,L960=Kontrakter!$C$6,Kontrakter!$D$6,L960=Kontrakter!$C$7,Kontrakter!$D$7,L960=Kontrakter!$C$8,Kontrakter!$D$8,L960=Kontrakter!$C$9,Kontrakter!$D$9,L960=Kontrakter!$C$10,Kontrakter!$D$10,L960=Kontrakter!$C$11,Kontrakter!$D$11)</f>
        <v>23128800</v>
      </c>
      <c r="N960" s="47" t="str" cm="1">
        <f t="array" ref="N960">_xlfn.IFS(L960=Kontrakter!$C$3,Kontrakter!$E$3,L960=Kontrakter!$C$2,Kontrakter!$E$2,L960=Kontrakter!$C$4,Kontrakter!$E$4,L960=Kontrakter!$C$5,Kontrakter!$E$5,L960=Kontrakter!$C$6,Kontrakter!$E$6,L960=Kontrakter!$C$7,Kontrakter!$E$7,L960=Kontrakter!$C$8,Kontrakter!$E$8,L960=Kontrakter!$C$9,Kontrakter!$E$9,L960=Kontrakter!$C$10,Kontrakter!$E$10,L960=Kontrakter!$C$11,Kontrakter!$E$11)</f>
        <v>tilsyn@elvia.no</v>
      </c>
    </row>
    <row r="961" spans="1:14" s="42" customFormat="1" x14ac:dyDescent="0.3">
      <c r="A961" s="43">
        <v>1832</v>
      </c>
      <c r="B961" s="42" t="s">
        <v>1023</v>
      </c>
      <c r="C961" s="42" t="s">
        <v>1051</v>
      </c>
      <c r="D961" s="42" t="s">
        <v>16</v>
      </c>
      <c r="F961" s="42">
        <v>3014</v>
      </c>
      <c r="G961" s="42" t="s">
        <v>1372</v>
      </c>
      <c r="H961" s="45" t="s">
        <v>1368</v>
      </c>
      <c r="I961" s="46">
        <v>4</v>
      </c>
      <c r="J961" s="46" t="s">
        <v>1025</v>
      </c>
      <c r="K961" s="46"/>
      <c r="L961" s="45" t="str" cm="1">
        <f t="array" ref="L961">_xlfn.IFS(H961=Kontrakter!$B$3,Kontrakter!$C$3,H961=Kontrakter!$B$2,Kontrakter!$C$2,H961=Kontrakter!$B$4,Kontrakter!$C$4,H961=Kontrakter!$B$5,Kontrakter!$C$5,H961=Kontrakter!$B$6,Kontrakter!$C$6,H961=Kontrakter!$B$7,Kontrakter!$C$7,H961=Kontrakter!$B$8,Kontrakter!$C$8,H961=Kontrakter!$B$9,Kontrakter!$C$9,H961=Kontrakter!$B$10,Kontrakter!$C$10,H961=Kontrakter!$B$11,Kontrakter!$C$11)</f>
        <v>Omexom Elsikkerhet AS</v>
      </c>
      <c r="M961" s="45" cm="1">
        <f t="array" ref="M961">_xlfn.IFS(L961=Kontrakter!$C$3,Kontrakter!$D$3,L961=Kontrakter!$C$2,Kontrakter!$D$2,L961=Kontrakter!$C$4,Kontrakter!$D$4,L961=Kontrakter!$C$5,Kontrakter!$D$5,L961=Kontrakter!$C$6,Kontrakter!$D$6,L961=Kontrakter!$C$7,Kontrakter!$D$7,L961=Kontrakter!$C$8,Kontrakter!$D$8,L961=Kontrakter!$C$9,Kontrakter!$D$9,L961=Kontrakter!$C$10,Kontrakter!$D$10,L961=Kontrakter!$C$11,Kontrakter!$D$11)</f>
        <v>23128800</v>
      </c>
      <c r="N961" s="47" t="str" cm="1">
        <f t="array" ref="N961">_xlfn.IFS(L961=Kontrakter!$C$3,Kontrakter!$E$3,L961=Kontrakter!$C$2,Kontrakter!$E$2,L961=Kontrakter!$C$4,Kontrakter!$E$4,L961=Kontrakter!$C$5,Kontrakter!$E$5,L961=Kontrakter!$C$6,Kontrakter!$E$6,L961=Kontrakter!$C$7,Kontrakter!$E$7,L961=Kontrakter!$C$8,Kontrakter!$E$8,L961=Kontrakter!$C$9,Kontrakter!$E$9,L961=Kontrakter!$C$10,Kontrakter!$E$10,L961=Kontrakter!$C$11,Kontrakter!$E$11)</f>
        <v>tilsyn@elvia.no</v>
      </c>
    </row>
    <row r="962" spans="1:14" s="42" customFormat="1" x14ac:dyDescent="0.3">
      <c r="A962" s="43">
        <v>1833</v>
      </c>
      <c r="B962" s="42" t="s">
        <v>1023</v>
      </c>
      <c r="C962" s="42" t="s">
        <v>1052</v>
      </c>
      <c r="D962" s="42" t="s">
        <v>12</v>
      </c>
      <c r="F962" s="42">
        <v>3014</v>
      </c>
      <c r="G962" s="42" t="s">
        <v>1372</v>
      </c>
      <c r="H962" s="45" t="s">
        <v>1368</v>
      </c>
      <c r="I962" s="46">
        <v>4</v>
      </c>
      <c r="J962" s="46" t="s">
        <v>1025</v>
      </c>
      <c r="K962" s="46"/>
      <c r="L962" s="45" t="str" cm="1">
        <f t="array" ref="L962">_xlfn.IFS(H962=Kontrakter!$B$3,Kontrakter!$C$3,H962=Kontrakter!$B$2,Kontrakter!$C$2,H962=Kontrakter!$B$4,Kontrakter!$C$4,H962=Kontrakter!$B$5,Kontrakter!$C$5,H962=Kontrakter!$B$6,Kontrakter!$C$6,H962=Kontrakter!$B$7,Kontrakter!$C$7,H962=Kontrakter!$B$8,Kontrakter!$C$8,H962=Kontrakter!$B$9,Kontrakter!$C$9,H962=Kontrakter!$B$10,Kontrakter!$C$10,H962=Kontrakter!$B$11,Kontrakter!$C$11)</f>
        <v>Omexom Elsikkerhet AS</v>
      </c>
      <c r="M962" s="45" cm="1">
        <f t="array" ref="M962">_xlfn.IFS(L962=Kontrakter!$C$3,Kontrakter!$D$3,L962=Kontrakter!$C$2,Kontrakter!$D$2,L962=Kontrakter!$C$4,Kontrakter!$D$4,L962=Kontrakter!$C$5,Kontrakter!$D$5,L962=Kontrakter!$C$6,Kontrakter!$D$6,L962=Kontrakter!$C$7,Kontrakter!$D$7,L962=Kontrakter!$C$8,Kontrakter!$D$8,L962=Kontrakter!$C$9,Kontrakter!$D$9,L962=Kontrakter!$C$10,Kontrakter!$D$10,L962=Kontrakter!$C$11,Kontrakter!$D$11)</f>
        <v>23128800</v>
      </c>
      <c r="N962" s="47" t="str" cm="1">
        <f t="array" ref="N962">_xlfn.IFS(L962=Kontrakter!$C$3,Kontrakter!$E$3,L962=Kontrakter!$C$2,Kontrakter!$E$2,L962=Kontrakter!$C$4,Kontrakter!$E$4,L962=Kontrakter!$C$5,Kontrakter!$E$5,L962=Kontrakter!$C$6,Kontrakter!$E$6,L962=Kontrakter!$C$7,Kontrakter!$E$7,L962=Kontrakter!$C$8,Kontrakter!$E$8,L962=Kontrakter!$C$9,Kontrakter!$E$9,L962=Kontrakter!$C$10,Kontrakter!$E$10,L962=Kontrakter!$C$11,Kontrakter!$E$11)</f>
        <v>tilsyn@elvia.no</v>
      </c>
    </row>
    <row r="963" spans="1:14" s="42" customFormat="1" x14ac:dyDescent="0.3">
      <c r="A963" s="43">
        <v>1850</v>
      </c>
      <c r="B963" s="42" t="s">
        <v>1053</v>
      </c>
      <c r="C963" s="42" t="s">
        <v>1054</v>
      </c>
      <c r="D963" s="42" t="s">
        <v>16</v>
      </c>
      <c r="F963" s="42">
        <v>3014</v>
      </c>
      <c r="G963" s="42" t="s">
        <v>1372</v>
      </c>
      <c r="H963" s="45" t="s">
        <v>1368</v>
      </c>
      <c r="I963" s="46">
        <v>4</v>
      </c>
      <c r="J963" s="46" t="s">
        <v>1025</v>
      </c>
      <c r="K963" s="46"/>
      <c r="L963" s="45" t="str" cm="1">
        <f t="array" ref="L963">_xlfn.IFS(H963=Kontrakter!$B$3,Kontrakter!$C$3,H963=Kontrakter!$B$2,Kontrakter!$C$2,H963=Kontrakter!$B$4,Kontrakter!$C$4,H963=Kontrakter!$B$5,Kontrakter!$C$5,H963=Kontrakter!$B$6,Kontrakter!$C$6,H963=Kontrakter!$B$7,Kontrakter!$C$7,H963=Kontrakter!$B$8,Kontrakter!$C$8,H963=Kontrakter!$B$9,Kontrakter!$C$9,H963=Kontrakter!$B$10,Kontrakter!$C$10,H963=Kontrakter!$B$11,Kontrakter!$C$11)</f>
        <v>Omexom Elsikkerhet AS</v>
      </c>
      <c r="M963" s="45" cm="1">
        <f t="array" ref="M963">_xlfn.IFS(L963=Kontrakter!$C$3,Kontrakter!$D$3,L963=Kontrakter!$C$2,Kontrakter!$D$2,L963=Kontrakter!$C$4,Kontrakter!$D$4,L963=Kontrakter!$C$5,Kontrakter!$D$5,L963=Kontrakter!$C$6,Kontrakter!$D$6,L963=Kontrakter!$C$7,Kontrakter!$D$7,L963=Kontrakter!$C$8,Kontrakter!$D$8,L963=Kontrakter!$C$9,Kontrakter!$D$9,L963=Kontrakter!$C$10,Kontrakter!$D$10,L963=Kontrakter!$C$11,Kontrakter!$D$11)</f>
        <v>23128800</v>
      </c>
      <c r="N963" s="47" t="str" cm="1">
        <f t="array" ref="N963">_xlfn.IFS(L963=Kontrakter!$C$3,Kontrakter!$E$3,L963=Kontrakter!$C$2,Kontrakter!$E$2,L963=Kontrakter!$C$4,Kontrakter!$E$4,L963=Kontrakter!$C$5,Kontrakter!$E$5,L963=Kontrakter!$C$6,Kontrakter!$E$6,L963=Kontrakter!$C$7,Kontrakter!$E$7,L963=Kontrakter!$C$8,Kontrakter!$E$8,L963=Kontrakter!$C$9,Kontrakter!$E$9,L963=Kontrakter!$C$10,Kontrakter!$E$10,L963=Kontrakter!$C$11,Kontrakter!$E$11)</f>
        <v>tilsyn@elvia.no</v>
      </c>
    </row>
    <row r="964" spans="1:14" s="42" customFormat="1" x14ac:dyDescent="0.3">
      <c r="A964" s="43">
        <v>1851</v>
      </c>
      <c r="B964" s="42" t="s">
        <v>1053</v>
      </c>
      <c r="C964" s="42" t="s">
        <v>1056</v>
      </c>
      <c r="D964" s="42" t="s">
        <v>12</v>
      </c>
      <c r="F964" s="42">
        <v>3014</v>
      </c>
      <c r="G964" s="42" t="s">
        <v>1372</v>
      </c>
      <c r="H964" s="45" t="s">
        <v>1368</v>
      </c>
      <c r="I964" s="46">
        <v>4</v>
      </c>
      <c r="J964" s="46" t="s">
        <v>1025</v>
      </c>
      <c r="K964" s="46"/>
      <c r="L964" s="45" t="str" cm="1">
        <f t="array" ref="L964">_xlfn.IFS(H964=Kontrakter!$B$3,Kontrakter!$C$3,H964=Kontrakter!$B$2,Kontrakter!$C$2,H964=Kontrakter!$B$4,Kontrakter!$C$4,H964=Kontrakter!$B$5,Kontrakter!$C$5,H964=Kontrakter!$B$6,Kontrakter!$C$6,H964=Kontrakter!$B$7,Kontrakter!$C$7,H964=Kontrakter!$B$8,Kontrakter!$C$8,H964=Kontrakter!$B$9,Kontrakter!$C$9,H964=Kontrakter!$B$10,Kontrakter!$C$10,H964=Kontrakter!$B$11,Kontrakter!$C$11)</f>
        <v>Omexom Elsikkerhet AS</v>
      </c>
      <c r="M964" s="45" cm="1">
        <f t="array" ref="M964">_xlfn.IFS(L964=Kontrakter!$C$3,Kontrakter!$D$3,L964=Kontrakter!$C$2,Kontrakter!$D$2,L964=Kontrakter!$C$4,Kontrakter!$D$4,L964=Kontrakter!$C$5,Kontrakter!$D$5,L964=Kontrakter!$C$6,Kontrakter!$D$6,L964=Kontrakter!$C$7,Kontrakter!$D$7,L964=Kontrakter!$C$8,Kontrakter!$D$8,L964=Kontrakter!$C$9,Kontrakter!$D$9,L964=Kontrakter!$C$10,Kontrakter!$D$10,L964=Kontrakter!$C$11,Kontrakter!$D$11)</f>
        <v>23128800</v>
      </c>
      <c r="N964" s="47" t="str" cm="1">
        <f t="array" ref="N964">_xlfn.IFS(L964=Kontrakter!$C$3,Kontrakter!$E$3,L964=Kontrakter!$C$2,Kontrakter!$E$2,L964=Kontrakter!$C$4,Kontrakter!$E$4,L964=Kontrakter!$C$5,Kontrakter!$E$5,L964=Kontrakter!$C$6,Kontrakter!$E$6,L964=Kontrakter!$C$7,Kontrakter!$E$7,L964=Kontrakter!$C$8,Kontrakter!$E$8,L964=Kontrakter!$C$9,Kontrakter!$E$9,L964=Kontrakter!$C$10,Kontrakter!$E$10,L964=Kontrakter!$C$11,Kontrakter!$E$11)</f>
        <v>tilsyn@elvia.no</v>
      </c>
    </row>
    <row r="965" spans="1:14" s="42" customFormat="1" x14ac:dyDescent="0.3">
      <c r="A965" s="43">
        <v>1852</v>
      </c>
      <c r="B965" s="42" t="s">
        <v>1053</v>
      </c>
      <c r="C965" s="42" t="s">
        <v>1614</v>
      </c>
      <c r="D965" s="42" t="s">
        <v>12</v>
      </c>
      <c r="F965" s="42">
        <v>3015</v>
      </c>
      <c r="G965" s="42" t="s">
        <v>1372</v>
      </c>
      <c r="H965" s="45" t="s">
        <v>1368</v>
      </c>
      <c r="I965" s="46">
        <v>4</v>
      </c>
      <c r="J965" s="46" t="s">
        <v>1025</v>
      </c>
      <c r="K965" s="46"/>
      <c r="L965" s="45" t="str" cm="1">
        <f t="array" ref="L965">_xlfn.IFS(H965=Kontrakter!$B$3,Kontrakter!$C$3,H965=Kontrakter!$B$2,Kontrakter!$C$2,H965=Kontrakter!$B$4,Kontrakter!$C$4,H965=Kontrakter!$B$5,Kontrakter!$C$5,H965=Kontrakter!$B$6,Kontrakter!$C$6,H965=Kontrakter!$B$7,Kontrakter!$C$7,H965=Kontrakter!$B$8,Kontrakter!$C$8,H965=Kontrakter!$B$9,Kontrakter!$C$9,H965=Kontrakter!$B$10,Kontrakter!$C$10,H965=Kontrakter!$B$11,Kontrakter!$C$11)</f>
        <v>Omexom Elsikkerhet AS</v>
      </c>
      <c r="M965" s="45" cm="1">
        <f t="array" ref="M965">_xlfn.IFS(L965=Kontrakter!$C$3,Kontrakter!$D$3,L965=Kontrakter!$C$2,Kontrakter!$D$2,L965=Kontrakter!$C$4,Kontrakter!$D$4,L965=Kontrakter!$C$5,Kontrakter!$D$5,L965=Kontrakter!$C$6,Kontrakter!$D$6,L965=Kontrakter!$C$7,Kontrakter!$D$7,L965=Kontrakter!$C$8,Kontrakter!$D$8,L965=Kontrakter!$C$9,Kontrakter!$D$9,L965=Kontrakter!$C$10,Kontrakter!$D$10,L965=Kontrakter!$C$11,Kontrakter!$D$11)</f>
        <v>23128800</v>
      </c>
      <c r="N965" s="47" t="str" cm="1">
        <f t="array" ref="N965">_xlfn.IFS(L965=Kontrakter!$C$3,Kontrakter!$E$3,L965=Kontrakter!$C$2,Kontrakter!$E$2,L965=Kontrakter!$C$4,Kontrakter!$E$4,L965=Kontrakter!$C$5,Kontrakter!$E$5,L965=Kontrakter!$C$6,Kontrakter!$E$6,L965=Kontrakter!$C$7,Kontrakter!$E$7,L965=Kontrakter!$C$8,Kontrakter!$E$8,L965=Kontrakter!$C$9,Kontrakter!$E$9,L965=Kontrakter!$C$10,Kontrakter!$E$10,L965=Kontrakter!$C$11,Kontrakter!$E$11)</f>
        <v>tilsyn@elvia.no</v>
      </c>
    </row>
    <row r="966" spans="1:14" s="42" customFormat="1" x14ac:dyDescent="0.3">
      <c r="A966" s="43">
        <v>1859</v>
      </c>
      <c r="B966" s="42" t="s">
        <v>1057</v>
      </c>
      <c r="C966" s="42" t="s">
        <v>1058</v>
      </c>
      <c r="D966" s="42" t="s">
        <v>16</v>
      </c>
      <c r="F966" s="42">
        <v>3014</v>
      </c>
      <c r="G966" s="42" t="s">
        <v>1372</v>
      </c>
      <c r="H966" s="45" t="s">
        <v>1368</v>
      </c>
      <c r="I966" s="46">
        <v>4</v>
      </c>
      <c r="J966" s="46" t="s">
        <v>1025</v>
      </c>
      <c r="K966" s="46"/>
      <c r="L966" s="45" t="str" cm="1">
        <f t="array" ref="L966">_xlfn.IFS(H966=Kontrakter!$B$3,Kontrakter!$C$3,H966=Kontrakter!$B$2,Kontrakter!$C$2,H966=Kontrakter!$B$4,Kontrakter!$C$4,H966=Kontrakter!$B$5,Kontrakter!$C$5,H966=Kontrakter!$B$6,Kontrakter!$C$6,H966=Kontrakter!$B$7,Kontrakter!$C$7,H966=Kontrakter!$B$8,Kontrakter!$C$8,H966=Kontrakter!$B$9,Kontrakter!$C$9,H966=Kontrakter!$B$10,Kontrakter!$C$10,H966=Kontrakter!$B$11,Kontrakter!$C$11)</f>
        <v>Omexom Elsikkerhet AS</v>
      </c>
      <c r="M966" s="45" cm="1">
        <f t="array" ref="M966">_xlfn.IFS(L966=Kontrakter!$C$3,Kontrakter!$D$3,L966=Kontrakter!$C$2,Kontrakter!$D$2,L966=Kontrakter!$C$4,Kontrakter!$D$4,L966=Kontrakter!$C$5,Kontrakter!$D$5,L966=Kontrakter!$C$6,Kontrakter!$D$6,L966=Kontrakter!$C$7,Kontrakter!$D$7,L966=Kontrakter!$C$8,Kontrakter!$D$8,L966=Kontrakter!$C$9,Kontrakter!$D$9,L966=Kontrakter!$C$10,Kontrakter!$D$10,L966=Kontrakter!$C$11,Kontrakter!$D$11)</f>
        <v>23128800</v>
      </c>
      <c r="N966" s="47" t="str" cm="1">
        <f t="array" ref="N966">_xlfn.IFS(L966=Kontrakter!$C$3,Kontrakter!$E$3,L966=Kontrakter!$C$2,Kontrakter!$E$2,L966=Kontrakter!$C$4,Kontrakter!$E$4,L966=Kontrakter!$C$5,Kontrakter!$E$5,L966=Kontrakter!$C$6,Kontrakter!$E$6,L966=Kontrakter!$C$7,Kontrakter!$E$7,L966=Kontrakter!$C$8,Kontrakter!$E$8,L966=Kontrakter!$C$9,Kontrakter!$E$9,L966=Kontrakter!$C$10,Kontrakter!$E$10,L966=Kontrakter!$C$11,Kontrakter!$E$11)</f>
        <v>tilsyn@elvia.no</v>
      </c>
    </row>
    <row r="967" spans="1:14" s="42" customFormat="1" x14ac:dyDescent="0.3">
      <c r="A967" s="43">
        <v>1860</v>
      </c>
      <c r="B967" s="42" t="s">
        <v>1059</v>
      </c>
      <c r="C967" s="42" t="s">
        <v>1060</v>
      </c>
      <c r="D967" s="42" t="s">
        <v>16</v>
      </c>
      <c r="F967" s="42">
        <v>3014</v>
      </c>
      <c r="G967" s="42" t="s">
        <v>1372</v>
      </c>
      <c r="H967" s="45" t="s">
        <v>1368</v>
      </c>
      <c r="I967" s="46">
        <v>4</v>
      </c>
      <c r="J967" s="46" t="s">
        <v>1025</v>
      </c>
      <c r="K967" s="46"/>
      <c r="L967" s="45" t="str" cm="1">
        <f t="array" ref="L967">_xlfn.IFS(H967=Kontrakter!$B$3,Kontrakter!$C$3,H967=Kontrakter!$B$2,Kontrakter!$C$2,H967=Kontrakter!$B$4,Kontrakter!$C$4,H967=Kontrakter!$B$5,Kontrakter!$C$5,H967=Kontrakter!$B$6,Kontrakter!$C$6,H967=Kontrakter!$B$7,Kontrakter!$C$7,H967=Kontrakter!$B$8,Kontrakter!$C$8,H967=Kontrakter!$B$9,Kontrakter!$C$9,H967=Kontrakter!$B$10,Kontrakter!$C$10,H967=Kontrakter!$B$11,Kontrakter!$C$11)</f>
        <v>Omexom Elsikkerhet AS</v>
      </c>
      <c r="M967" s="45" cm="1">
        <f t="array" ref="M967">_xlfn.IFS(L967=Kontrakter!$C$3,Kontrakter!$D$3,L967=Kontrakter!$C$2,Kontrakter!$D$2,L967=Kontrakter!$C$4,Kontrakter!$D$4,L967=Kontrakter!$C$5,Kontrakter!$D$5,L967=Kontrakter!$C$6,Kontrakter!$D$6,L967=Kontrakter!$C$7,Kontrakter!$D$7,L967=Kontrakter!$C$8,Kontrakter!$D$8,L967=Kontrakter!$C$9,Kontrakter!$D$9,L967=Kontrakter!$C$10,Kontrakter!$D$10,L967=Kontrakter!$C$11,Kontrakter!$D$11)</f>
        <v>23128800</v>
      </c>
      <c r="N967" s="47" t="str" cm="1">
        <f t="array" ref="N967">_xlfn.IFS(L967=Kontrakter!$C$3,Kontrakter!$E$3,L967=Kontrakter!$C$2,Kontrakter!$E$2,L967=Kontrakter!$C$4,Kontrakter!$E$4,L967=Kontrakter!$C$5,Kontrakter!$E$5,L967=Kontrakter!$C$6,Kontrakter!$E$6,L967=Kontrakter!$C$7,Kontrakter!$E$7,L967=Kontrakter!$C$8,Kontrakter!$E$8,L967=Kontrakter!$C$9,Kontrakter!$E$9,L967=Kontrakter!$C$10,Kontrakter!$E$10,L967=Kontrakter!$C$11,Kontrakter!$E$11)</f>
        <v>tilsyn@elvia.no</v>
      </c>
    </row>
    <row r="968" spans="1:14" s="42" customFormat="1" x14ac:dyDescent="0.3">
      <c r="A968" s="43">
        <v>1861</v>
      </c>
      <c r="B968" s="42" t="s">
        <v>1059</v>
      </c>
      <c r="C968" s="42" t="s">
        <v>1061</v>
      </c>
      <c r="D968" s="42" t="s">
        <v>12</v>
      </c>
      <c r="F968" s="42">
        <v>3014</v>
      </c>
      <c r="G968" s="42" t="s">
        <v>1372</v>
      </c>
      <c r="H968" s="45" t="s">
        <v>1368</v>
      </c>
      <c r="I968" s="46">
        <v>4</v>
      </c>
      <c r="J968" s="46" t="s">
        <v>1025</v>
      </c>
      <c r="K968" s="46"/>
      <c r="L968" s="45" t="str" cm="1">
        <f t="array" ref="L968">_xlfn.IFS(H968=Kontrakter!$B$3,Kontrakter!$C$3,H968=Kontrakter!$B$2,Kontrakter!$C$2,H968=Kontrakter!$B$4,Kontrakter!$C$4,H968=Kontrakter!$B$5,Kontrakter!$C$5,H968=Kontrakter!$B$6,Kontrakter!$C$6,H968=Kontrakter!$B$7,Kontrakter!$C$7,H968=Kontrakter!$B$8,Kontrakter!$C$8,H968=Kontrakter!$B$9,Kontrakter!$C$9,H968=Kontrakter!$B$10,Kontrakter!$C$10,H968=Kontrakter!$B$11,Kontrakter!$C$11)</f>
        <v>Omexom Elsikkerhet AS</v>
      </c>
      <c r="M968" s="45" cm="1">
        <f t="array" ref="M968">_xlfn.IFS(L968=Kontrakter!$C$3,Kontrakter!$D$3,L968=Kontrakter!$C$2,Kontrakter!$D$2,L968=Kontrakter!$C$4,Kontrakter!$D$4,L968=Kontrakter!$C$5,Kontrakter!$D$5,L968=Kontrakter!$C$6,Kontrakter!$D$6,L968=Kontrakter!$C$7,Kontrakter!$D$7,L968=Kontrakter!$C$8,Kontrakter!$D$8,L968=Kontrakter!$C$9,Kontrakter!$D$9,L968=Kontrakter!$C$10,Kontrakter!$D$10,L968=Kontrakter!$C$11,Kontrakter!$D$11)</f>
        <v>23128800</v>
      </c>
      <c r="N968" s="47" t="str" cm="1">
        <f t="array" ref="N968">_xlfn.IFS(L968=Kontrakter!$C$3,Kontrakter!$E$3,L968=Kontrakter!$C$2,Kontrakter!$E$2,L968=Kontrakter!$C$4,Kontrakter!$E$4,L968=Kontrakter!$C$5,Kontrakter!$E$5,L968=Kontrakter!$C$6,Kontrakter!$E$6,L968=Kontrakter!$C$7,Kontrakter!$E$7,L968=Kontrakter!$C$8,Kontrakter!$E$8,L968=Kontrakter!$C$9,Kontrakter!$E$9,L968=Kontrakter!$C$10,Kontrakter!$E$10,L968=Kontrakter!$C$11,Kontrakter!$E$11)</f>
        <v>tilsyn@elvia.no</v>
      </c>
    </row>
    <row r="969" spans="1:14" s="42" customFormat="1" x14ac:dyDescent="0.3">
      <c r="A969" s="43">
        <v>1866</v>
      </c>
      <c r="B969" s="42" t="s">
        <v>1062</v>
      </c>
      <c r="C969" s="42" t="s">
        <v>1063</v>
      </c>
      <c r="D969" s="42" t="s">
        <v>16</v>
      </c>
      <c r="F969" s="42">
        <v>3014</v>
      </c>
      <c r="G969" s="42" t="s">
        <v>1372</v>
      </c>
      <c r="H969" s="45" t="s">
        <v>1368</v>
      </c>
      <c r="I969" s="46">
        <v>4</v>
      </c>
      <c r="J969" s="46" t="s">
        <v>1025</v>
      </c>
      <c r="K969" s="46"/>
      <c r="L969" s="45" t="str" cm="1">
        <f t="array" ref="L969">_xlfn.IFS(H969=Kontrakter!$B$3,Kontrakter!$C$3,H969=Kontrakter!$B$2,Kontrakter!$C$2,H969=Kontrakter!$B$4,Kontrakter!$C$4,H969=Kontrakter!$B$5,Kontrakter!$C$5,H969=Kontrakter!$B$6,Kontrakter!$C$6,H969=Kontrakter!$B$7,Kontrakter!$C$7,H969=Kontrakter!$B$8,Kontrakter!$C$8,H969=Kontrakter!$B$9,Kontrakter!$C$9,H969=Kontrakter!$B$10,Kontrakter!$C$10,H969=Kontrakter!$B$11,Kontrakter!$C$11)</f>
        <v>Omexom Elsikkerhet AS</v>
      </c>
      <c r="M969" s="45" cm="1">
        <f t="array" ref="M969">_xlfn.IFS(L969=Kontrakter!$C$3,Kontrakter!$D$3,L969=Kontrakter!$C$2,Kontrakter!$D$2,L969=Kontrakter!$C$4,Kontrakter!$D$4,L969=Kontrakter!$C$5,Kontrakter!$D$5,L969=Kontrakter!$C$6,Kontrakter!$D$6,L969=Kontrakter!$C$7,Kontrakter!$D$7,L969=Kontrakter!$C$8,Kontrakter!$D$8,L969=Kontrakter!$C$9,Kontrakter!$D$9,L969=Kontrakter!$C$10,Kontrakter!$D$10,L969=Kontrakter!$C$11,Kontrakter!$D$11)</f>
        <v>23128800</v>
      </c>
      <c r="N969" s="47" t="str" cm="1">
        <f t="array" ref="N969">_xlfn.IFS(L969=Kontrakter!$C$3,Kontrakter!$E$3,L969=Kontrakter!$C$2,Kontrakter!$E$2,L969=Kontrakter!$C$4,Kontrakter!$E$4,L969=Kontrakter!$C$5,Kontrakter!$E$5,L969=Kontrakter!$C$6,Kontrakter!$E$6,L969=Kontrakter!$C$7,Kontrakter!$E$7,L969=Kontrakter!$C$8,Kontrakter!$E$8,L969=Kontrakter!$C$9,Kontrakter!$E$9,L969=Kontrakter!$C$10,Kontrakter!$E$10,L969=Kontrakter!$C$11,Kontrakter!$E$11)</f>
        <v>tilsyn@elvia.no</v>
      </c>
    </row>
    <row r="970" spans="1:14" s="42" customFormat="1" x14ac:dyDescent="0.3">
      <c r="A970" s="43">
        <v>1867</v>
      </c>
      <c r="B970" s="42" t="s">
        <v>1062</v>
      </c>
      <c r="C970" s="42" t="s">
        <v>1064</v>
      </c>
      <c r="D970" s="42" t="s">
        <v>12</v>
      </c>
      <c r="F970" s="42">
        <v>3014</v>
      </c>
      <c r="G970" s="42" t="s">
        <v>1372</v>
      </c>
      <c r="H970" s="45" t="s">
        <v>1368</v>
      </c>
      <c r="I970" s="46">
        <v>4</v>
      </c>
      <c r="J970" s="46" t="s">
        <v>1025</v>
      </c>
      <c r="K970" s="46"/>
      <c r="L970" s="45" t="str" cm="1">
        <f t="array" ref="L970">_xlfn.IFS(H970=Kontrakter!$B$3,Kontrakter!$C$3,H970=Kontrakter!$B$2,Kontrakter!$C$2,H970=Kontrakter!$B$4,Kontrakter!$C$4,H970=Kontrakter!$B$5,Kontrakter!$C$5,H970=Kontrakter!$B$6,Kontrakter!$C$6,H970=Kontrakter!$B$7,Kontrakter!$C$7,H970=Kontrakter!$B$8,Kontrakter!$C$8,H970=Kontrakter!$B$9,Kontrakter!$C$9,H970=Kontrakter!$B$10,Kontrakter!$C$10,H970=Kontrakter!$B$11,Kontrakter!$C$11)</f>
        <v>Omexom Elsikkerhet AS</v>
      </c>
      <c r="M970" s="45" cm="1">
        <f t="array" ref="M970">_xlfn.IFS(L970=Kontrakter!$C$3,Kontrakter!$D$3,L970=Kontrakter!$C$2,Kontrakter!$D$2,L970=Kontrakter!$C$4,Kontrakter!$D$4,L970=Kontrakter!$C$5,Kontrakter!$D$5,L970=Kontrakter!$C$6,Kontrakter!$D$6,L970=Kontrakter!$C$7,Kontrakter!$D$7,L970=Kontrakter!$C$8,Kontrakter!$D$8,L970=Kontrakter!$C$9,Kontrakter!$D$9,L970=Kontrakter!$C$10,Kontrakter!$D$10,L970=Kontrakter!$C$11,Kontrakter!$D$11)</f>
        <v>23128800</v>
      </c>
      <c r="N970" s="47" t="str" cm="1">
        <f t="array" ref="N970">_xlfn.IFS(L970=Kontrakter!$C$3,Kontrakter!$E$3,L970=Kontrakter!$C$2,Kontrakter!$E$2,L970=Kontrakter!$C$4,Kontrakter!$E$4,L970=Kontrakter!$C$5,Kontrakter!$E$5,L970=Kontrakter!$C$6,Kontrakter!$E$6,L970=Kontrakter!$C$7,Kontrakter!$E$7,L970=Kontrakter!$C$8,Kontrakter!$E$8,L970=Kontrakter!$C$9,Kontrakter!$E$9,L970=Kontrakter!$C$10,Kontrakter!$E$10,L970=Kontrakter!$C$11,Kontrakter!$E$11)</f>
        <v>tilsyn@elvia.no</v>
      </c>
    </row>
    <row r="971" spans="1:14" s="42" customFormat="1" x14ac:dyDescent="0.3">
      <c r="A971" s="43">
        <v>1870</v>
      </c>
      <c r="B971" s="42" t="s">
        <v>1065</v>
      </c>
      <c r="C971" s="42" t="s">
        <v>1066</v>
      </c>
      <c r="D971" s="42" t="s">
        <v>16</v>
      </c>
      <c r="F971" s="42">
        <v>3013</v>
      </c>
      <c r="G971" s="42" t="s">
        <v>1372</v>
      </c>
      <c r="H971" s="45" t="s">
        <v>1372</v>
      </c>
      <c r="I971" s="46">
        <v>8</v>
      </c>
      <c r="J971" s="46" t="s">
        <v>1067</v>
      </c>
      <c r="K971" s="46"/>
      <c r="L971" s="45" t="str" cm="1">
        <f t="array" ref="L971">_xlfn.IFS(H971=Kontrakter!$B$3,Kontrakter!$C$3,H971=Kontrakter!$B$2,Kontrakter!$C$2,H971=Kontrakter!$B$4,Kontrakter!$C$4,H971=Kontrakter!$B$5,Kontrakter!$C$5,H971=Kontrakter!$B$6,Kontrakter!$C$6,H971=Kontrakter!$B$7,Kontrakter!$C$7,H971=Kontrakter!$B$8,Kontrakter!$C$8,H971=Kontrakter!$B$9,Kontrakter!$C$9,H971=Kontrakter!$B$10,Kontrakter!$C$10,H971=Kontrakter!$B$11,Kontrakter!$C$11)</f>
        <v>Rejlers Elsikkerhet AS</v>
      </c>
      <c r="M971" s="45" cm="1">
        <f t="array" ref="M971">_xlfn.IFS(L971=Kontrakter!$C$3,Kontrakter!$D$3,L971=Kontrakter!$C$2,Kontrakter!$D$2,L971=Kontrakter!$C$4,Kontrakter!$D$4,L971=Kontrakter!$C$5,Kontrakter!$D$5,L971=Kontrakter!$C$6,Kontrakter!$D$6,L971=Kontrakter!$C$7,Kontrakter!$D$7,L971=Kontrakter!$C$8,Kontrakter!$D$8,L971=Kontrakter!$C$9,Kontrakter!$D$9,L971=Kontrakter!$C$10,Kontrakter!$D$10,L971=Kontrakter!$C$11,Kontrakter!$D$11)</f>
        <v>95823000</v>
      </c>
      <c r="N971" s="47" t="str" cm="1">
        <f t="array" ref="N971">_xlfn.IFS(L971=Kontrakter!$C$3,Kontrakter!$E$3,L971=Kontrakter!$C$2,Kontrakter!$E$2,L971=Kontrakter!$C$4,Kontrakter!$E$4,L971=Kontrakter!$C$5,Kontrakter!$E$5,L971=Kontrakter!$C$6,Kontrakter!$E$6,L971=Kontrakter!$C$7,Kontrakter!$E$7,L971=Kontrakter!$C$8,Kontrakter!$E$8,L971=Kontrakter!$C$9,Kontrakter!$E$9,L971=Kontrakter!$C$10,Kontrakter!$E$10,L971=Kontrakter!$C$11,Kontrakter!$E$11)</f>
        <v>tilsyn@elvia.no</v>
      </c>
    </row>
    <row r="972" spans="1:14" s="42" customFormat="1" x14ac:dyDescent="0.3">
      <c r="A972" s="43">
        <v>1871</v>
      </c>
      <c r="B972" s="42" t="s">
        <v>1065</v>
      </c>
      <c r="C972" s="42" t="s">
        <v>1068</v>
      </c>
      <c r="D972" s="42" t="s">
        <v>12</v>
      </c>
      <c r="F972" s="42">
        <v>3013</v>
      </c>
      <c r="G972" s="42" t="s">
        <v>1372</v>
      </c>
      <c r="H972" s="45" t="s">
        <v>1372</v>
      </c>
      <c r="I972" s="46">
        <v>8</v>
      </c>
      <c r="J972" s="46" t="s">
        <v>1067</v>
      </c>
      <c r="K972" s="46"/>
      <c r="L972" s="45" t="str" cm="1">
        <f t="array" ref="L972">_xlfn.IFS(H972=Kontrakter!$B$3,Kontrakter!$C$3,H972=Kontrakter!$B$2,Kontrakter!$C$2,H972=Kontrakter!$B$4,Kontrakter!$C$4,H972=Kontrakter!$B$5,Kontrakter!$C$5,H972=Kontrakter!$B$6,Kontrakter!$C$6,H972=Kontrakter!$B$7,Kontrakter!$C$7,H972=Kontrakter!$B$8,Kontrakter!$C$8,H972=Kontrakter!$B$9,Kontrakter!$C$9,H972=Kontrakter!$B$10,Kontrakter!$C$10,H972=Kontrakter!$B$11,Kontrakter!$C$11)</f>
        <v>Rejlers Elsikkerhet AS</v>
      </c>
      <c r="M972" s="45" cm="1">
        <f t="array" ref="M972">_xlfn.IFS(L972=Kontrakter!$C$3,Kontrakter!$D$3,L972=Kontrakter!$C$2,Kontrakter!$D$2,L972=Kontrakter!$C$4,Kontrakter!$D$4,L972=Kontrakter!$C$5,Kontrakter!$D$5,L972=Kontrakter!$C$6,Kontrakter!$D$6,L972=Kontrakter!$C$7,Kontrakter!$D$7,L972=Kontrakter!$C$8,Kontrakter!$D$8,L972=Kontrakter!$C$9,Kontrakter!$D$9,L972=Kontrakter!$C$10,Kontrakter!$D$10,L972=Kontrakter!$C$11,Kontrakter!$D$11)</f>
        <v>95823000</v>
      </c>
      <c r="N972" s="47" t="str" cm="1">
        <f t="array" ref="N972">_xlfn.IFS(L972=Kontrakter!$C$3,Kontrakter!$E$3,L972=Kontrakter!$C$2,Kontrakter!$E$2,L972=Kontrakter!$C$4,Kontrakter!$E$4,L972=Kontrakter!$C$5,Kontrakter!$E$5,L972=Kontrakter!$C$6,Kontrakter!$E$6,L972=Kontrakter!$C$7,Kontrakter!$E$7,L972=Kontrakter!$C$8,Kontrakter!$E$8,L972=Kontrakter!$C$9,Kontrakter!$E$9,L972=Kontrakter!$C$10,Kontrakter!$E$10,L972=Kontrakter!$C$11,Kontrakter!$E$11)</f>
        <v>tilsyn@elvia.no</v>
      </c>
    </row>
    <row r="973" spans="1:14" s="42" customFormat="1" x14ac:dyDescent="0.3">
      <c r="A973" s="43">
        <v>1875</v>
      </c>
      <c r="B973" s="42" t="s">
        <v>1069</v>
      </c>
      <c r="C973" s="42" t="s">
        <v>1070</v>
      </c>
      <c r="D973" s="42" t="s">
        <v>16</v>
      </c>
      <c r="F973" s="42">
        <v>3013</v>
      </c>
      <c r="G973" s="42" t="s">
        <v>1372</v>
      </c>
      <c r="H973" s="45" t="s">
        <v>1372</v>
      </c>
      <c r="I973" s="46">
        <v>8</v>
      </c>
      <c r="J973" s="46" t="s">
        <v>1067</v>
      </c>
      <c r="K973" s="46"/>
      <c r="L973" s="45" t="str" cm="1">
        <f t="array" ref="L973">_xlfn.IFS(H973=Kontrakter!$B$3,Kontrakter!$C$3,H973=Kontrakter!$B$2,Kontrakter!$C$2,H973=Kontrakter!$B$4,Kontrakter!$C$4,H973=Kontrakter!$B$5,Kontrakter!$C$5,H973=Kontrakter!$B$6,Kontrakter!$C$6,H973=Kontrakter!$B$7,Kontrakter!$C$7,H973=Kontrakter!$B$8,Kontrakter!$C$8,H973=Kontrakter!$B$9,Kontrakter!$C$9,H973=Kontrakter!$B$10,Kontrakter!$C$10,H973=Kontrakter!$B$11,Kontrakter!$C$11)</f>
        <v>Rejlers Elsikkerhet AS</v>
      </c>
      <c r="M973" s="45" cm="1">
        <f t="array" ref="M973">_xlfn.IFS(L973=Kontrakter!$C$3,Kontrakter!$D$3,L973=Kontrakter!$C$2,Kontrakter!$D$2,L973=Kontrakter!$C$4,Kontrakter!$D$4,L973=Kontrakter!$C$5,Kontrakter!$D$5,L973=Kontrakter!$C$6,Kontrakter!$D$6,L973=Kontrakter!$C$7,Kontrakter!$D$7,L973=Kontrakter!$C$8,Kontrakter!$D$8,L973=Kontrakter!$C$9,Kontrakter!$D$9,L973=Kontrakter!$C$10,Kontrakter!$D$10,L973=Kontrakter!$C$11,Kontrakter!$D$11)</f>
        <v>95823000</v>
      </c>
      <c r="N973" s="47" t="str" cm="1">
        <f t="array" ref="N973">_xlfn.IFS(L973=Kontrakter!$C$3,Kontrakter!$E$3,L973=Kontrakter!$C$2,Kontrakter!$E$2,L973=Kontrakter!$C$4,Kontrakter!$E$4,L973=Kontrakter!$C$5,Kontrakter!$E$5,L973=Kontrakter!$C$6,Kontrakter!$E$6,L973=Kontrakter!$C$7,Kontrakter!$E$7,L973=Kontrakter!$C$8,Kontrakter!$E$8,L973=Kontrakter!$C$9,Kontrakter!$E$9,L973=Kontrakter!$C$10,Kontrakter!$E$10,L973=Kontrakter!$C$11,Kontrakter!$E$11)</f>
        <v>tilsyn@elvia.no</v>
      </c>
    </row>
    <row r="974" spans="1:14" s="42" customFormat="1" x14ac:dyDescent="0.3">
      <c r="A974" s="43">
        <v>1878</v>
      </c>
      <c r="B974" s="42" t="s">
        <v>1071</v>
      </c>
      <c r="C974" s="42" t="s">
        <v>1072</v>
      </c>
      <c r="D974" s="42" t="s">
        <v>16</v>
      </c>
      <c r="F974" s="42">
        <v>3014</v>
      </c>
      <c r="G974" s="42" t="s">
        <v>1372</v>
      </c>
      <c r="H974" s="45" t="s">
        <v>1368</v>
      </c>
      <c r="I974" s="46">
        <v>4</v>
      </c>
      <c r="J974" s="46" t="s">
        <v>1025</v>
      </c>
      <c r="K974" s="46"/>
      <c r="L974" s="45" t="str" cm="1">
        <f t="array" ref="L974">_xlfn.IFS(H974=Kontrakter!$B$3,Kontrakter!$C$3,H974=Kontrakter!$B$2,Kontrakter!$C$2,H974=Kontrakter!$B$4,Kontrakter!$C$4,H974=Kontrakter!$B$5,Kontrakter!$C$5,H974=Kontrakter!$B$6,Kontrakter!$C$6,H974=Kontrakter!$B$7,Kontrakter!$C$7,H974=Kontrakter!$B$8,Kontrakter!$C$8,H974=Kontrakter!$B$9,Kontrakter!$C$9,H974=Kontrakter!$B$10,Kontrakter!$C$10,H974=Kontrakter!$B$11,Kontrakter!$C$11)</f>
        <v>Omexom Elsikkerhet AS</v>
      </c>
      <c r="M974" s="45" cm="1">
        <f t="array" ref="M974">_xlfn.IFS(L974=Kontrakter!$C$3,Kontrakter!$D$3,L974=Kontrakter!$C$2,Kontrakter!$D$2,L974=Kontrakter!$C$4,Kontrakter!$D$4,L974=Kontrakter!$C$5,Kontrakter!$D$5,L974=Kontrakter!$C$6,Kontrakter!$D$6,L974=Kontrakter!$C$7,Kontrakter!$D$7,L974=Kontrakter!$C$8,Kontrakter!$D$8,L974=Kontrakter!$C$9,Kontrakter!$D$9,L974=Kontrakter!$C$10,Kontrakter!$D$10,L974=Kontrakter!$C$11,Kontrakter!$D$11)</f>
        <v>23128800</v>
      </c>
      <c r="N974" s="47" t="str" cm="1">
        <f t="array" ref="N974">_xlfn.IFS(L974=Kontrakter!$C$3,Kontrakter!$E$3,L974=Kontrakter!$C$2,Kontrakter!$E$2,L974=Kontrakter!$C$4,Kontrakter!$E$4,L974=Kontrakter!$C$5,Kontrakter!$E$5,L974=Kontrakter!$C$6,Kontrakter!$E$6,L974=Kontrakter!$C$7,Kontrakter!$E$7,L974=Kontrakter!$C$8,Kontrakter!$E$8,L974=Kontrakter!$C$9,Kontrakter!$E$9,L974=Kontrakter!$C$10,Kontrakter!$E$10,L974=Kontrakter!$C$11,Kontrakter!$E$11)</f>
        <v>tilsyn@elvia.no</v>
      </c>
    </row>
    <row r="975" spans="1:14" s="42" customFormat="1" x14ac:dyDescent="0.3">
      <c r="A975" s="43">
        <v>1880</v>
      </c>
      <c r="B975" s="42" t="s">
        <v>1055</v>
      </c>
      <c r="C975" s="42" t="s">
        <v>1073</v>
      </c>
      <c r="D975" s="42" t="s">
        <v>16</v>
      </c>
      <c r="F975" s="42">
        <v>3014</v>
      </c>
      <c r="G975" s="42" t="s">
        <v>1372</v>
      </c>
      <c r="H975" s="45" t="s">
        <v>1368</v>
      </c>
      <c r="I975" s="46">
        <v>4</v>
      </c>
      <c r="J975" s="46" t="s">
        <v>1025</v>
      </c>
      <c r="K975" s="46"/>
      <c r="L975" s="45" t="str" cm="1">
        <f t="array" ref="L975">_xlfn.IFS(H975=Kontrakter!$B$3,Kontrakter!$C$3,H975=Kontrakter!$B$2,Kontrakter!$C$2,H975=Kontrakter!$B$4,Kontrakter!$C$4,H975=Kontrakter!$B$5,Kontrakter!$C$5,H975=Kontrakter!$B$6,Kontrakter!$C$6,H975=Kontrakter!$B$7,Kontrakter!$C$7,H975=Kontrakter!$B$8,Kontrakter!$C$8,H975=Kontrakter!$B$9,Kontrakter!$C$9,H975=Kontrakter!$B$10,Kontrakter!$C$10,H975=Kontrakter!$B$11,Kontrakter!$C$11)</f>
        <v>Omexom Elsikkerhet AS</v>
      </c>
      <c r="M975" s="45" cm="1">
        <f t="array" ref="M975">_xlfn.IFS(L975=Kontrakter!$C$3,Kontrakter!$D$3,L975=Kontrakter!$C$2,Kontrakter!$D$2,L975=Kontrakter!$C$4,Kontrakter!$D$4,L975=Kontrakter!$C$5,Kontrakter!$D$5,L975=Kontrakter!$C$6,Kontrakter!$D$6,L975=Kontrakter!$C$7,Kontrakter!$D$7,L975=Kontrakter!$C$8,Kontrakter!$D$8,L975=Kontrakter!$C$9,Kontrakter!$D$9,L975=Kontrakter!$C$10,Kontrakter!$D$10,L975=Kontrakter!$C$11,Kontrakter!$D$11)</f>
        <v>23128800</v>
      </c>
      <c r="N975" s="47" t="str" cm="1">
        <f t="array" ref="N975">_xlfn.IFS(L975=Kontrakter!$C$3,Kontrakter!$E$3,L975=Kontrakter!$C$2,Kontrakter!$E$2,L975=Kontrakter!$C$4,Kontrakter!$E$4,L975=Kontrakter!$C$5,Kontrakter!$E$5,L975=Kontrakter!$C$6,Kontrakter!$E$6,L975=Kontrakter!$C$7,Kontrakter!$E$7,L975=Kontrakter!$C$8,Kontrakter!$E$8,L975=Kontrakter!$C$9,Kontrakter!$E$9,L975=Kontrakter!$C$10,Kontrakter!$E$10,L975=Kontrakter!$C$11,Kontrakter!$E$11)</f>
        <v>tilsyn@elvia.no</v>
      </c>
    </row>
    <row r="976" spans="1:14" s="42" customFormat="1" x14ac:dyDescent="0.3">
      <c r="A976" s="43">
        <v>1890</v>
      </c>
      <c r="B976" s="42" t="s">
        <v>1074</v>
      </c>
      <c r="C976" s="42" t="s">
        <v>1075</v>
      </c>
      <c r="D976" s="42" t="s">
        <v>16</v>
      </c>
      <c r="F976" s="42">
        <v>3016</v>
      </c>
      <c r="G976" s="42" t="s">
        <v>1372</v>
      </c>
      <c r="H976" s="45" t="s">
        <v>1372</v>
      </c>
      <c r="I976" s="46">
        <v>8</v>
      </c>
      <c r="J976" s="46" t="s">
        <v>1074</v>
      </c>
      <c r="K976" s="46"/>
      <c r="L976" s="45" t="str" cm="1">
        <f t="array" ref="L976">_xlfn.IFS(H976=Kontrakter!$B$3,Kontrakter!$C$3,H976=Kontrakter!$B$2,Kontrakter!$C$2,H976=Kontrakter!$B$4,Kontrakter!$C$4,H976=Kontrakter!$B$5,Kontrakter!$C$5,H976=Kontrakter!$B$6,Kontrakter!$C$6,H976=Kontrakter!$B$7,Kontrakter!$C$7,H976=Kontrakter!$B$8,Kontrakter!$C$8,H976=Kontrakter!$B$9,Kontrakter!$C$9,H976=Kontrakter!$B$10,Kontrakter!$C$10,H976=Kontrakter!$B$11,Kontrakter!$C$11)</f>
        <v>Rejlers Elsikkerhet AS</v>
      </c>
      <c r="M976" s="45" cm="1">
        <f t="array" ref="M976">_xlfn.IFS(L976=Kontrakter!$C$3,Kontrakter!$D$3,L976=Kontrakter!$C$2,Kontrakter!$D$2,L976=Kontrakter!$C$4,Kontrakter!$D$4,L976=Kontrakter!$C$5,Kontrakter!$D$5,L976=Kontrakter!$C$6,Kontrakter!$D$6,L976=Kontrakter!$C$7,Kontrakter!$D$7,L976=Kontrakter!$C$8,Kontrakter!$D$8,L976=Kontrakter!$C$9,Kontrakter!$D$9,L976=Kontrakter!$C$10,Kontrakter!$D$10,L976=Kontrakter!$C$11,Kontrakter!$D$11)</f>
        <v>95823000</v>
      </c>
      <c r="N976" s="47" t="str" cm="1">
        <f t="array" ref="N976">_xlfn.IFS(L976=Kontrakter!$C$3,Kontrakter!$E$3,L976=Kontrakter!$C$2,Kontrakter!$E$2,L976=Kontrakter!$C$4,Kontrakter!$E$4,L976=Kontrakter!$C$5,Kontrakter!$E$5,L976=Kontrakter!$C$6,Kontrakter!$E$6,L976=Kontrakter!$C$7,Kontrakter!$E$7,L976=Kontrakter!$C$8,Kontrakter!$E$8,L976=Kontrakter!$C$9,Kontrakter!$E$9,L976=Kontrakter!$C$10,Kontrakter!$E$10,L976=Kontrakter!$C$11,Kontrakter!$E$11)</f>
        <v>tilsyn@elvia.no</v>
      </c>
    </row>
    <row r="977" spans="1:14" s="42" customFormat="1" x14ac:dyDescent="0.3">
      <c r="A977" s="43">
        <v>1891</v>
      </c>
      <c r="B977" s="42" t="s">
        <v>1074</v>
      </c>
      <c r="C977" s="42" t="s">
        <v>1076</v>
      </c>
      <c r="D977" s="42" t="s">
        <v>12</v>
      </c>
      <c r="F977" s="42">
        <v>3016</v>
      </c>
      <c r="G977" s="42" t="s">
        <v>1372</v>
      </c>
      <c r="H977" s="45" t="s">
        <v>1372</v>
      </c>
      <c r="I977" s="46">
        <v>8</v>
      </c>
      <c r="J977" s="46" t="s">
        <v>1074</v>
      </c>
      <c r="K977" s="46"/>
      <c r="L977" s="45" t="str" cm="1">
        <f t="array" ref="L977">_xlfn.IFS(H977=Kontrakter!$B$3,Kontrakter!$C$3,H977=Kontrakter!$B$2,Kontrakter!$C$2,H977=Kontrakter!$B$4,Kontrakter!$C$4,H977=Kontrakter!$B$5,Kontrakter!$C$5,H977=Kontrakter!$B$6,Kontrakter!$C$6,H977=Kontrakter!$B$7,Kontrakter!$C$7,H977=Kontrakter!$B$8,Kontrakter!$C$8,H977=Kontrakter!$B$9,Kontrakter!$C$9,H977=Kontrakter!$B$10,Kontrakter!$C$10,H977=Kontrakter!$B$11,Kontrakter!$C$11)</f>
        <v>Rejlers Elsikkerhet AS</v>
      </c>
      <c r="M977" s="45" cm="1">
        <f t="array" ref="M977">_xlfn.IFS(L977=Kontrakter!$C$3,Kontrakter!$D$3,L977=Kontrakter!$C$2,Kontrakter!$D$2,L977=Kontrakter!$C$4,Kontrakter!$D$4,L977=Kontrakter!$C$5,Kontrakter!$D$5,L977=Kontrakter!$C$6,Kontrakter!$D$6,L977=Kontrakter!$C$7,Kontrakter!$D$7,L977=Kontrakter!$C$8,Kontrakter!$D$8,L977=Kontrakter!$C$9,Kontrakter!$D$9,L977=Kontrakter!$C$10,Kontrakter!$D$10,L977=Kontrakter!$C$11,Kontrakter!$D$11)</f>
        <v>95823000</v>
      </c>
      <c r="N977" s="47" t="str" cm="1">
        <f t="array" ref="N977">_xlfn.IFS(L977=Kontrakter!$C$3,Kontrakter!$E$3,L977=Kontrakter!$C$2,Kontrakter!$E$2,L977=Kontrakter!$C$4,Kontrakter!$E$4,L977=Kontrakter!$C$5,Kontrakter!$E$5,L977=Kontrakter!$C$6,Kontrakter!$E$6,L977=Kontrakter!$C$7,Kontrakter!$E$7,L977=Kontrakter!$C$8,Kontrakter!$E$8,L977=Kontrakter!$C$9,Kontrakter!$E$9,L977=Kontrakter!$C$10,Kontrakter!$E$10,L977=Kontrakter!$C$11,Kontrakter!$E$11)</f>
        <v>tilsyn@elvia.no</v>
      </c>
    </row>
    <row r="978" spans="1:14" s="42" customFormat="1" x14ac:dyDescent="0.3">
      <c r="A978" s="43">
        <v>1892</v>
      </c>
      <c r="B978" s="42" t="s">
        <v>1077</v>
      </c>
      <c r="C978" s="42" t="s">
        <v>1078</v>
      </c>
      <c r="D978" s="42" t="s">
        <v>16</v>
      </c>
      <c r="F978" s="42">
        <v>3016</v>
      </c>
      <c r="G978" s="42" t="s">
        <v>1372</v>
      </c>
      <c r="H978" s="45" t="s">
        <v>1372</v>
      </c>
      <c r="I978" s="46">
        <v>8</v>
      </c>
      <c r="J978" s="46" t="s">
        <v>1074</v>
      </c>
      <c r="K978" s="46"/>
      <c r="L978" s="45" t="str" cm="1">
        <f t="array" ref="L978">_xlfn.IFS(H978=Kontrakter!$B$3,Kontrakter!$C$3,H978=Kontrakter!$B$2,Kontrakter!$C$2,H978=Kontrakter!$B$4,Kontrakter!$C$4,H978=Kontrakter!$B$5,Kontrakter!$C$5,H978=Kontrakter!$B$6,Kontrakter!$C$6,H978=Kontrakter!$B$7,Kontrakter!$C$7,H978=Kontrakter!$B$8,Kontrakter!$C$8,H978=Kontrakter!$B$9,Kontrakter!$C$9,H978=Kontrakter!$B$10,Kontrakter!$C$10,H978=Kontrakter!$B$11,Kontrakter!$C$11)</f>
        <v>Rejlers Elsikkerhet AS</v>
      </c>
      <c r="M978" s="45" cm="1">
        <f t="array" ref="M978">_xlfn.IFS(L978=Kontrakter!$C$3,Kontrakter!$D$3,L978=Kontrakter!$C$2,Kontrakter!$D$2,L978=Kontrakter!$C$4,Kontrakter!$D$4,L978=Kontrakter!$C$5,Kontrakter!$D$5,L978=Kontrakter!$C$6,Kontrakter!$D$6,L978=Kontrakter!$C$7,Kontrakter!$D$7,L978=Kontrakter!$C$8,Kontrakter!$D$8,L978=Kontrakter!$C$9,Kontrakter!$D$9,L978=Kontrakter!$C$10,Kontrakter!$D$10,L978=Kontrakter!$C$11,Kontrakter!$D$11)</f>
        <v>95823000</v>
      </c>
      <c r="N978" s="47" t="str" cm="1">
        <f t="array" ref="N978">_xlfn.IFS(L978=Kontrakter!$C$3,Kontrakter!$E$3,L978=Kontrakter!$C$2,Kontrakter!$E$2,L978=Kontrakter!$C$4,Kontrakter!$E$4,L978=Kontrakter!$C$5,Kontrakter!$E$5,L978=Kontrakter!$C$6,Kontrakter!$E$6,L978=Kontrakter!$C$7,Kontrakter!$E$7,L978=Kontrakter!$C$8,Kontrakter!$E$8,L978=Kontrakter!$C$9,Kontrakter!$E$9,L978=Kontrakter!$C$10,Kontrakter!$E$10,L978=Kontrakter!$C$11,Kontrakter!$E$11)</f>
        <v>tilsyn@elvia.no</v>
      </c>
    </row>
    <row r="979" spans="1:14" s="42" customFormat="1" x14ac:dyDescent="0.3">
      <c r="A979" s="43">
        <v>1893</v>
      </c>
      <c r="B979" s="42" t="s">
        <v>1077</v>
      </c>
      <c r="C979" s="42" t="s">
        <v>1079</v>
      </c>
      <c r="D979" s="42" t="s">
        <v>16</v>
      </c>
      <c r="F979" s="42">
        <v>3016</v>
      </c>
      <c r="G979" s="42" t="s">
        <v>1372</v>
      </c>
      <c r="H979" s="45" t="s">
        <v>1372</v>
      </c>
      <c r="I979" s="46">
        <v>8</v>
      </c>
      <c r="J979" s="46" t="s">
        <v>1074</v>
      </c>
      <c r="K979" s="46"/>
      <c r="L979" s="45" t="str" cm="1">
        <f t="array" ref="L979">_xlfn.IFS(H979=Kontrakter!$B$3,Kontrakter!$C$3,H979=Kontrakter!$B$2,Kontrakter!$C$2,H979=Kontrakter!$B$4,Kontrakter!$C$4,H979=Kontrakter!$B$5,Kontrakter!$C$5,H979=Kontrakter!$B$6,Kontrakter!$C$6,H979=Kontrakter!$B$7,Kontrakter!$C$7,H979=Kontrakter!$B$8,Kontrakter!$C$8,H979=Kontrakter!$B$9,Kontrakter!$C$9,H979=Kontrakter!$B$10,Kontrakter!$C$10,H979=Kontrakter!$B$11,Kontrakter!$C$11)</f>
        <v>Rejlers Elsikkerhet AS</v>
      </c>
      <c r="M979" s="45" cm="1">
        <f t="array" ref="M979">_xlfn.IFS(L979=Kontrakter!$C$3,Kontrakter!$D$3,L979=Kontrakter!$C$2,Kontrakter!$D$2,L979=Kontrakter!$C$4,Kontrakter!$D$4,L979=Kontrakter!$C$5,Kontrakter!$D$5,L979=Kontrakter!$C$6,Kontrakter!$D$6,L979=Kontrakter!$C$7,Kontrakter!$D$7,L979=Kontrakter!$C$8,Kontrakter!$D$8,L979=Kontrakter!$C$9,Kontrakter!$D$9,L979=Kontrakter!$C$10,Kontrakter!$D$10,L979=Kontrakter!$C$11,Kontrakter!$D$11)</f>
        <v>95823000</v>
      </c>
      <c r="N979" s="47" t="str" cm="1">
        <f t="array" ref="N979">_xlfn.IFS(L979=Kontrakter!$C$3,Kontrakter!$E$3,L979=Kontrakter!$C$2,Kontrakter!$E$2,L979=Kontrakter!$C$4,Kontrakter!$E$4,L979=Kontrakter!$C$5,Kontrakter!$E$5,L979=Kontrakter!$C$6,Kontrakter!$E$6,L979=Kontrakter!$C$7,Kontrakter!$E$7,L979=Kontrakter!$C$8,Kontrakter!$E$8,L979=Kontrakter!$C$9,Kontrakter!$E$9,L979=Kontrakter!$C$10,Kontrakter!$E$10,L979=Kontrakter!$C$11,Kontrakter!$E$11)</f>
        <v>tilsyn@elvia.no</v>
      </c>
    </row>
    <row r="980" spans="1:14" s="42" customFormat="1" x14ac:dyDescent="0.3">
      <c r="A980" s="43">
        <v>1894</v>
      </c>
      <c r="B980" s="42" t="s">
        <v>1077</v>
      </c>
      <c r="C980" s="42" t="s">
        <v>1659</v>
      </c>
      <c r="D980" s="42" t="s">
        <v>12</v>
      </c>
      <c r="F980" s="42">
        <v>3017</v>
      </c>
      <c r="G980" s="42" t="s">
        <v>1372</v>
      </c>
      <c r="H980" s="45" t="s">
        <v>1372</v>
      </c>
      <c r="I980" s="46">
        <v>9</v>
      </c>
      <c r="J980" s="46" t="s">
        <v>1074</v>
      </c>
      <c r="K980" s="46"/>
      <c r="L980" s="45" t="str" cm="1">
        <f t="array" ref="L980">_xlfn.IFS(H980=Kontrakter!$B$3,Kontrakter!$C$3,H980=Kontrakter!$B$2,Kontrakter!$C$2,H980=Kontrakter!$B$4,Kontrakter!$C$4,H980=Kontrakter!$B$5,Kontrakter!$C$5,H980=Kontrakter!$B$6,Kontrakter!$C$6,H980=Kontrakter!$B$7,Kontrakter!$C$7,H980=Kontrakter!$B$8,Kontrakter!$C$8,H980=Kontrakter!$B$9,Kontrakter!$C$9,H980=Kontrakter!$B$10,Kontrakter!$C$10,H980=Kontrakter!$B$11,Kontrakter!$C$11)</f>
        <v>Rejlers Elsikkerhet AS</v>
      </c>
      <c r="M980" s="45" cm="1">
        <f t="array" ref="M980">_xlfn.IFS(L980=Kontrakter!$C$3,Kontrakter!$D$3,L980=Kontrakter!$C$2,Kontrakter!$D$2,L980=Kontrakter!$C$4,Kontrakter!$D$4,L980=Kontrakter!$C$5,Kontrakter!$D$5,L980=Kontrakter!$C$6,Kontrakter!$D$6,L980=Kontrakter!$C$7,Kontrakter!$D$7,L980=Kontrakter!$C$8,Kontrakter!$D$8,L980=Kontrakter!$C$9,Kontrakter!$D$9,L980=Kontrakter!$C$10,Kontrakter!$D$10,L980=Kontrakter!$C$11,Kontrakter!$D$11)</f>
        <v>95823000</v>
      </c>
      <c r="N980" s="47" t="str" cm="1">
        <f t="array" ref="N980">_xlfn.IFS(L980=Kontrakter!$C$3,Kontrakter!$E$3,L980=Kontrakter!$C$2,Kontrakter!$E$2,L980=Kontrakter!$C$4,Kontrakter!$E$4,L980=Kontrakter!$C$5,Kontrakter!$E$5,L980=Kontrakter!$C$6,Kontrakter!$E$6,L980=Kontrakter!$C$7,Kontrakter!$E$7,L980=Kontrakter!$C$8,Kontrakter!$E$8,L980=Kontrakter!$C$9,Kontrakter!$E$9,L980=Kontrakter!$C$10,Kontrakter!$E$10,L980=Kontrakter!$C$11,Kontrakter!$E$11)</f>
        <v>tilsyn@elvia.no</v>
      </c>
    </row>
    <row r="981" spans="1:14" s="42" customFormat="1" x14ac:dyDescent="0.3">
      <c r="A981" s="43">
        <v>1900</v>
      </c>
      <c r="B981" s="42" t="s">
        <v>1080</v>
      </c>
      <c r="C981" s="42" t="s">
        <v>1081</v>
      </c>
      <c r="D981" s="42" t="s">
        <v>16</v>
      </c>
      <c r="F981" s="42">
        <v>3030</v>
      </c>
      <c r="G981" s="42" t="s">
        <v>1602</v>
      </c>
      <c r="H981" s="45" t="s">
        <v>1369</v>
      </c>
      <c r="I981" s="46">
        <v>6</v>
      </c>
      <c r="J981" s="46" t="s">
        <v>1083</v>
      </c>
      <c r="K981" s="46"/>
      <c r="L981" s="45" t="str" cm="1">
        <f t="array" ref="L981">_xlfn.IFS(H981=Kontrakter!$B$3,Kontrakter!$C$3,H981=Kontrakter!$B$2,Kontrakter!$C$2,H981=Kontrakter!$B$4,Kontrakter!$C$4,H981=Kontrakter!$B$5,Kontrakter!$C$5,H981=Kontrakter!$B$6,Kontrakter!$C$6,H981=Kontrakter!$B$7,Kontrakter!$C$7,H981=Kontrakter!$B$8,Kontrakter!$C$8,H981=Kontrakter!$B$9,Kontrakter!$C$9,H981=Kontrakter!$B$10,Kontrakter!$C$10,H981=Kontrakter!$B$11,Kontrakter!$C$11)</f>
        <v>Rejlers Elsikkerhet AS</v>
      </c>
      <c r="M981" s="45" cm="1">
        <f t="array" ref="M981">_xlfn.IFS(L981=Kontrakter!$C$3,Kontrakter!$D$3,L981=Kontrakter!$C$2,Kontrakter!$D$2,L981=Kontrakter!$C$4,Kontrakter!$D$4,L981=Kontrakter!$C$5,Kontrakter!$D$5,L981=Kontrakter!$C$6,Kontrakter!$D$6,L981=Kontrakter!$C$7,Kontrakter!$D$7,L981=Kontrakter!$C$8,Kontrakter!$D$8,L981=Kontrakter!$C$9,Kontrakter!$D$9,L981=Kontrakter!$C$10,Kontrakter!$D$10,L981=Kontrakter!$C$11,Kontrakter!$D$11)</f>
        <v>95823000</v>
      </c>
      <c r="N981" s="47" t="str" cm="1">
        <f t="array" ref="N981">_xlfn.IFS(L981=Kontrakter!$C$3,Kontrakter!$E$3,L981=Kontrakter!$C$2,Kontrakter!$E$2,L981=Kontrakter!$C$4,Kontrakter!$E$4,L981=Kontrakter!$C$5,Kontrakter!$E$5,L981=Kontrakter!$C$6,Kontrakter!$E$6,L981=Kontrakter!$C$7,Kontrakter!$E$7,L981=Kontrakter!$C$8,Kontrakter!$E$8,L981=Kontrakter!$C$9,Kontrakter!$E$9,L981=Kontrakter!$C$10,Kontrakter!$E$10,L981=Kontrakter!$C$11,Kontrakter!$E$11)</f>
        <v>tilsyn@elvia.no</v>
      </c>
    </row>
    <row r="982" spans="1:14" s="42" customFormat="1" x14ac:dyDescent="0.3">
      <c r="A982" s="43">
        <v>1901</v>
      </c>
      <c r="B982" s="42" t="s">
        <v>1080</v>
      </c>
      <c r="C982" s="42" t="s">
        <v>1084</v>
      </c>
      <c r="D982" s="42" t="s">
        <v>12</v>
      </c>
      <c r="F982" s="42">
        <v>3030</v>
      </c>
      <c r="G982" s="42" t="s">
        <v>1602</v>
      </c>
      <c r="H982" s="45" t="s">
        <v>1369</v>
      </c>
      <c r="I982" s="46">
        <v>6</v>
      </c>
      <c r="J982" s="46" t="s">
        <v>1083</v>
      </c>
      <c r="K982" s="46"/>
      <c r="L982" s="45" t="str" cm="1">
        <f t="array" ref="L982">_xlfn.IFS(H982=Kontrakter!$B$3,Kontrakter!$C$3,H982=Kontrakter!$B$2,Kontrakter!$C$2,H982=Kontrakter!$B$4,Kontrakter!$C$4,H982=Kontrakter!$B$5,Kontrakter!$C$5,H982=Kontrakter!$B$6,Kontrakter!$C$6,H982=Kontrakter!$B$7,Kontrakter!$C$7,H982=Kontrakter!$B$8,Kontrakter!$C$8,H982=Kontrakter!$B$9,Kontrakter!$C$9,H982=Kontrakter!$B$10,Kontrakter!$C$10,H982=Kontrakter!$B$11,Kontrakter!$C$11)</f>
        <v>Rejlers Elsikkerhet AS</v>
      </c>
      <c r="M982" s="45" cm="1">
        <f t="array" ref="M982">_xlfn.IFS(L982=Kontrakter!$C$3,Kontrakter!$D$3,L982=Kontrakter!$C$2,Kontrakter!$D$2,L982=Kontrakter!$C$4,Kontrakter!$D$4,L982=Kontrakter!$C$5,Kontrakter!$D$5,L982=Kontrakter!$C$6,Kontrakter!$D$6,L982=Kontrakter!$C$7,Kontrakter!$D$7,L982=Kontrakter!$C$8,Kontrakter!$D$8,L982=Kontrakter!$C$9,Kontrakter!$D$9,L982=Kontrakter!$C$10,Kontrakter!$D$10,L982=Kontrakter!$C$11,Kontrakter!$D$11)</f>
        <v>95823000</v>
      </c>
      <c r="N982" s="47" t="str" cm="1">
        <f t="array" ref="N982">_xlfn.IFS(L982=Kontrakter!$C$3,Kontrakter!$E$3,L982=Kontrakter!$C$2,Kontrakter!$E$2,L982=Kontrakter!$C$4,Kontrakter!$E$4,L982=Kontrakter!$C$5,Kontrakter!$E$5,L982=Kontrakter!$C$6,Kontrakter!$E$6,L982=Kontrakter!$C$7,Kontrakter!$E$7,L982=Kontrakter!$C$8,Kontrakter!$E$8,L982=Kontrakter!$C$9,Kontrakter!$E$9,L982=Kontrakter!$C$10,Kontrakter!$E$10,L982=Kontrakter!$C$11,Kontrakter!$E$11)</f>
        <v>tilsyn@elvia.no</v>
      </c>
    </row>
    <row r="983" spans="1:14" s="42" customFormat="1" x14ac:dyDescent="0.3">
      <c r="A983" s="43">
        <v>1903</v>
      </c>
      <c r="B983" s="42" t="s">
        <v>1085</v>
      </c>
      <c r="C983" s="42" t="s">
        <v>1086</v>
      </c>
      <c r="D983" s="42" t="s">
        <v>16</v>
      </c>
      <c r="F983" s="42">
        <v>3030</v>
      </c>
      <c r="G983" s="42" t="s">
        <v>1602</v>
      </c>
      <c r="H983" s="45" t="s">
        <v>1369</v>
      </c>
      <c r="I983" s="46">
        <v>6</v>
      </c>
      <c r="J983" s="46" t="s">
        <v>1083</v>
      </c>
      <c r="K983" s="46"/>
      <c r="L983" s="45" t="str" cm="1">
        <f t="array" ref="L983">_xlfn.IFS(H983=Kontrakter!$B$3,Kontrakter!$C$3,H983=Kontrakter!$B$2,Kontrakter!$C$2,H983=Kontrakter!$B$4,Kontrakter!$C$4,H983=Kontrakter!$B$5,Kontrakter!$C$5,H983=Kontrakter!$B$6,Kontrakter!$C$6,H983=Kontrakter!$B$7,Kontrakter!$C$7,H983=Kontrakter!$B$8,Kontrakter!$C$8,H983=Kontrakter!$B$9,Kontrakter!$C$9,H983=Kontrakter!$B$10,Kontrakter!$C$10,H983=Kontrakter!$B$11,Kontrakter!$C$11)</f>
        <v>Rejlers Elsikkerhet AS</v>
      </c>
      <c r="M983" s="45" cm="1">
        <f t="array" ref="M983">_xlfn.IFS(L983=Kontrakter!$C$3,Kontrakter!$D$3,L983=Kontrakter!$C$2,Kontrakter!$D$2,L983=Kontrakter!$C$4,Kontrakter!$D$4,L983=Kontrakter!$C$5,Kontrakter!$D$5,L983=Kontrakter!$C$6,Kontrakter!$D$6,L983=Kontrakter!$C$7,Kontrakter!$D$7,L983=Kontrakter!$C$8,Kontrakter!$D$8,L983=Kontrakter!$C$9,Kontrakter!$D$9,L983=Kontrakter!$C$10,Kontrakter!$D$10,L983=Kontrakter!$C$11,Kontrakter!$D$11)</f>
        <v>95823000</v>
      </c>
      <c r="N983" s="47" t="str" cm="1">
        <f t="array" ref="N983">_xlfn.IFS(L983=Kontrakter!$C$3,Kontrakter!$E$3,L983=Kontrakter!$C$2,Kontrakter!$E$2,L983=Kontrakter!$C$4,Kontrakter!$E$4,L983=Kontrakter!$C$5,Kontrakter!$E$5,L983=Kontrakter!$C$6,Kontrakter!$E$6,L983=Kontrakter!$C$7,Kontrakter!$E$7,L983=Kontrakter!$C$8,Kontrakter!$E$8,L983=Kontrakter!$C$9,Kontrakter!$E$9,L983=Kontrakter!$C$10,Kontrakter!$E$10,L983=Kontrakter!$C$11,Kontrakter!$E$11)</f>
        <v>tilsyn@elvia.no</v>
      </c>
    </row>
    <row r="984" spans="1:14" s="42" customFormat="1" x14ac:dyDescent="0.3">
      <c r="A984" s="43">
        <v>1910</v>
      </c>
      <c r="B984" s="42" t="s">
        <v>1087</v>
      </c>
      <c r="C984" s="42" t="s">
        <v>1088</v>
      </c>
      <c r="D984" s="42" t="s">
        <v>16</v>
      </c>
      <c r="F984" s="42">
        <v>3030</v>
      </c>
      <c r="G984" s="42" t="s">
        <v>1602</v>
      </c>
      <c r="H984" s="45" t="s">
        <v>1369</v>
      </c>
      <c r="I984" s="46">
        <v>6</v>
      </c>
      <c r="J984" s="46" t="s">
        <v>1083</v>
      </c>
      <c r="K984" s="46"/>
      <c r="L984" s="45" t="str" cm="1">
        <f t="array" ref="L984">_xlfn.IFS(H984=Kontrakter!$B$3,Kontrakter!$C$3,H984=Kontrakter!$B$2,Kontrakter!$C$2,H984=Kontrakter!$B$4,Kontrakter!$C$4,H984=Kontrakter!$B$5,Kontrakter!$C$5,H984=Kontrakter!$B$6,Kontrakter!$C$6,H984=Kontrakter!$B$7,Kontrakter!$C$7,H984=Kontrakter!$B$8,Kontrakter!$C$8,H984=Kontrakter!$B$9,Kontrakter!$C$9,H984=Kontrakter!$B$10,Kontrakter!$C$10,H984=Kontrakter!$B$11,Kontrakter!$C$11)</f>
        <v>Rejlers Elsikkerhet AS</v>
      </c>
      <c r="M984" s="45" cm="1">
        <f t="array" ref="M984">_xlfn.IFS(L984=Kontrakter!$C$3,Kontrakter!$D$3,L984=Kontrakter!$C$2,Kontrakter!$D$2,L984=Kontrakter!$C$4,Kontrakter!$D$4,L984=Kontrakter!$C$5,Kontrakter!$D$5,L984=Kontrakter!$C$6,Kontrakter!$D$6,L984=Kontrakter!$C$7,Kontrakter!$D$7,L984=Kontrakter!$C$8,Kontrakter!$D$8,L984=Kontrakter!$C$9,Kontrakter!$D$9,L984=Kontrakter!$C$10,Kontrakter!$D$10,L984=Kontrakter!$C$11,Kontrakter!$D$11)</f>
        <v>95823000</v>
      </c>
      <c r="N984" s="47" t="str" cm="1">
        <f t="array" ref="N984">_xlfn.IFS(L984=Kontrakter!$C$3,Kontrakter!$E$3,L984=Kontrakter!$C$2,Kontrakter!$E$2,L984=Kontrakter!$C$4,Kontrakter!$E$4,L984=Kontrakter!$C$5,Kontrakter!$E$5,L984=Kontrakter!$C$6,Kontrakter!$E$6,L984=Kontrakter!$C$7,Kontrakter!$E$7,L984=Kontrakter!$C$8,Kontrakter!$E$8,L984=Kontrakter!$C$9,Kontrakter!$E$9,L984=Kontrakter!$C$10,Kontrakter!$E$10,L984=Kontrakter!$C$11,Kontrakter!$E$11)</f>
        <v>tilsyn@elvia.no</v>
      </c>
    </row>
    <row r="985" spans="1:14" s="42" customFormat="1" x14ac:dyDescent="0.3">
      <c r="A985" s="43">
        <v>1914</v>
      </c>
      <c r="B985" s="42" t="s">
        <v>1660</v>
      </c>
      <c r="C985" s="42" t="s">
        <v>1661</v>
      </c>
      <c r="D985" s="42" t="s">
        <v>16</v>
      </c>
      <c r="F985" s="42">
        <v>3028</v>
      </c>
      <c r="G985" s="42" t="s">
        <v>1602</v>
      </c>
      <c r="H985" s="45" t="s">
        <v>1370</v>
      </c>
      <c r="I985" s="46">
        <v>5</v>
      </c>
      <c r="J985" s="46" t="s">
        <v>1615</v>
      </c>
      <c r="K985" s="46"/>
      <c r="L985" s="45" t="str" cm="1">
        <f t="array" ref="L985">_xlfn.IFS(H985=Kontrakter!$B$3,Kontrakter!$C$3,H985=Kontrakter!$B$2,Kontrakter!$C$2,H985=Kontrakter!$B$4,Kontrakter!$C$4,H985=Kontrakter!$B$5,Kontrakter!$C$5,H985=Kontrakter!$B$6,Kontrakter!$C$6,H985=Kontrakter!$B$7,Kontrakter!$C$7,H985=Kontrakter!$B$8,Kontrakter!$C$8,H985=Kontrakter!$B$9,Kontrakter!$C$9,H985=Kontrakter!$B$10,Kontrakter!$C$10,H985=Kontrakter!$B$11,Kontrakter!$C$11)</f>
        <v>Elsikkerhet Norge AS</v>
      </c>
      <c r="M985" s="45" cm="1">
        <f t="array" ref="M985">_xlfn.IFS(L985=Kontrakter!$C$3,Kontrakter!$D$3,L985=Kontrakter!$C$2,Kontrakter!$D$2,L985=Kontrakter!$C$4,Kontrakter!$D$4,L985=Kontrakter!$C$5,Kontrakter!$D$5,L985=Kontrakter!$C$6,Kontrakter!$D$6,L985=Kontrakter!$C$7,Kontrakter!$D$7,L985=Kontrakter!$C$8,Kontrakter!$D$8,L985=Kontrakter!$C$9,Kontrakter!$D$9,L985=Kontrakter!$C$10,Kontrakter!$D$10,L985=Kontrakter!$C$11,Kontrakter!$D$11)</f>
        <v>48055999</v>
      </c>
      <c r="N985" s="47" t="str" cm="1">
        <f t="array" ref="N985">_xlfn.IFS(L985=Kontrakter!$C$3,Kontrakter!$E$3,L985=Kontrakter!$C$2,Kontrakter!$E$2,L985=Kontrakter!$C$4,Kontrakter!$E$4,L985=Kontrakter!$C$5,Kontrakter!$E$5,L985=Kontrakter!$C$6,Kontrakter!$E$6,L985=Kontrakter!$C$7,Kontrakter!$E$7,L985=Kontrakter!$C$8,Kontrakter!$E$8,L985=Kontrakter!$C$9,Kontrakter!$E$9,L985=Kontrakter!$C$10,Kontrakter!$E$10,L985=Kontrakter!$C$11,Kontrakter!$E$11)</f>
        <v>tilsyn@elvia.no</v>
      </c>
    </row>
    <row r="986" spans="1:14" s="42" customFormat="1" x14ac:dyDescent="0.3">
      <c r="A986" s="43">
        <v>1920</v>
      </c>
      <c r="B986" s="42" t="s">
        <v>1089</v>
      </c>
      <c r="C986" s="42" t="s">
        <v>1090</v>
      </c>
      <c r="D986" s="42" t="s">
        <v>16</v>
      </c>
      <c r="F986" s="42">
        <v>3030</v>
      </c>
      <c r="G986" s="42" t="s">
        <v>1602</v>
      </c>
      <c r="H986" s="45" t="s">
        <v>1369</v>
      </c>
      <c r="I986" s="46">
        <v>6</v>
      </c>
      <c r="J986" s="46" t="s">
        <v>1083</v>
      </c>
      <c r="K986" s="46"/>
      <c r="L986" s="45" t="str" cm="1">
        <f t="array" ref="L986">_xlfn.IFS(H986=Kontrakter!$B$3,Kontrakter!$C$3,H986=Kontrakter!$B$2,Kontrakter!$C$2,H986=Kontrakter!$B$4,Kontrakter!$C$4,H986=Kontrakter!$B$5,Kontrakter!$C$5,H986=Kontrakter!$B$6,Kontrakter!$C$6,H986=Kontrakter!$B$7,Kontrakter!$C$7,H986=Kontrakter!$B$8,Kontrakter!$C$8,H986=Kontrakter!$B$9,Kontrakter!$C$9,H986=Kontrakter!$B$10,Kontrakter!$C$10,H986=Kontrakter!$B$11,Kontrakter!$C$11)</f>
        <v>Rejlers Elsikkerhet AS</v>
      </c>
      <c r="M986" s="45" cm="1">
        <f t="array" ref="M986">_xlfn.IFS(L986=Kontrakter!$C$3,Kontrakter!$D$3,L986=Kontrakter!$C$2,Kontrakter!$D$2,L986=Kontrakter!$C$4,Kontrakter!$D$4,L986=Kontrakter!$C$5,Kontrakter!$D$5,L986=Kontrakter!$C$6,Kontrakter!$D$6,L986=Kontrakter!$C$7,Kontrakter!$D$7,L986=Kontrakter!$C$8,Kontrakter!$D$8,L986=Kontrakter!$C$9,Kontrakter!$D$9,L986=Kontrakter!$C$10,Kontrakter!$D$10,L986=Kontrakter!$C$11,Kontrakter!$D$11)</f>
        <v>95823000</v>
      </c>
      <c r="N986" s="47" t="str" cm="1">
        <f t="array" ref="N986">_xlfn.IFS(L986=Kontrakter!$C$3,Kontrakter!$E$3,L986=Kontrakter!$C$2,Kontrakter!$E$2,L986=Kontrakter!$C$4,Kontrakter!$E$4,L986=Kontrakter!$C$5,Kontrakter!$E$5,L986=Kontrakter!$C$6,Kontrakter!$E$6,L986=Kontrakter!$C$7,Kontrakter!$E$7,L986=Kontrakter!$C$8,Kontrakter!$E$8,L986=Kontrakter!$C$9,Kontrakter!$E$9,L986=Kontrakter!$C$10,Kontrakter!$E$10,L986=Kontrakter!$C$11,Kontrakter!$E$11)</f>
        <v>tilsyn@elvia.no</v>
      </c>
    </row>
    <row r="987" spans="1:14" s="42" customFormat="1" x14ac:dyDescent="0.3">
      <c r="A987" s="43">
        <v>1921</v>
      </c>
      <c r="B987" s="42" t="s">
        <v>1089</v>
      </c>
      <c r="C987" s="42" t="s">
        <v>1092</v>
      </c>
      <c r="D987" s="42" t="s">
        <v>12</v>
      </c>
      <c r="F987" s="42">
        <v>3030</v>
      </c>
      <c r="G987" s="42" t="s">
        <v>1602</v>
      </c>
      <c r="H987" s="45" t="s">
        <v>1369</v>
      </c>
      <c r="I987" s="46">
        <v>6</v>
      </c>
      <c r="J987" s="46" t="s">
        <v>1083</v>
      </c>
      <c r="K987" s="46"/>
      <c r="L987" s="45" t="str" cm="1">
        <f t="array" ref="L987">_xlfn.IFS(H987=Kontrakter!$B$3,Kontrakter!$C$3,H987=Kontrakter!$B$2,Kontrakter!$C$2,H987=Kontrakter!$B$4,Kontrakter!$C$4,H987=Kontrakter!$B$5,Kontrakter!$C$5,H987=Kontrakter!$B$6,Kontrakter!$C$6,H987=Kontrakter!$B$7,Kontrakter!$C$7,H987=Kontrakter!$B$8,Kontrakter!$C$8,H987=Kontrakter!$B$9,Kontrakter!$C$9,H987=Kontrakter!$B$10,Kontrakter!$C$10,H987=Kontrakter!$B$11,Kontrakter!$C$11)</f>
        <v>Rejlers Elsikkerhet AS</v>
      </c>
      <c r="M987" s="45" cm="1">
        <f t="array" ref="M987">_xlfn.IFS(L987=Kontrakter!$C$3,Kontrakter!$D$3,L987=Kontrakter!$C$2,Kontrakter!$D$2,L987=Kontrakter!$C$4,Kontrakter!$D$4,L987=Kontrakter!$C$5,Kontrakter!$D$5,L987=Kontrakter!$C$6,Kontrakter!$D$6,L987=Kontrakter!$C$7,Kontrakter!$D$7,L987=Kontrakter!$C$8,Kontrakter!$D$8,L987=Kontrakter!$C$9,Kontrakter!$D$9,L987=Kontrakter!$C$10,Kontrakter!$D$10,L987=Kontrakter!$C$11,Kontrakter!$D$11)</f>
        <v>95823000</v>
      </c>
      <c r="N987" s="47" t="str" cm="1">
        <f t="array" ref="N987">_xlfn.IFS(L987=Kontrakter!$C$3,Kontrakter!$E$3,L987=Kontrakter!$C$2,Kontrakter!$E$2,L987=Kontrakter!$C$4,Kontrakter!$E$4,L987=Kontrakter!$C$5,Kontrakter!$E$5,L987=Kontrakter!$C$6,Kontrakter!$E$6,L987=Kontrakter!$C$7,Kontrakter!$E$7,L987=Kontrakter!$C$8,Kontrakter!$E$8,L987=Kontrakter!$C$9,Kontrakter!$E$9,L987=Kontrakter!$C$10,Kontrakter!$E$10,L987=Kontrakter!$C$11,Kontrakter!$E$11)</f>
        <v>tilsyn@elvia.no</v>
      </c>
    </row>
    <row r="988" spans="1:14" s="42" customFormat="1" x14ac:dyDescent="0.3">
      <c r="A988" s="43">
        <v>1923</v>
      </c>
      <c r="B988" s="42" t="s">
        <v>1091</v>
      </c>
      <c r="C988" s="42" t="s">
        <v>1093</v>
      </c>
      <c r="D988" s="42" t="s">
        <v>15</v>
      </c>
      <c r="F988" s="42">
        <v>3030</v>
      </c>
      <c r="G988" s="42" t="s">
        <v>1602</v>
      </c>
      <c r="H988" s="45" t="s">
        <v>1369</v>
      </c>
      <c r="I988" s="46">
        <v>6</v>
      </c>
      <c r="J988" s="46" t="s">
        <v>1083</v>
      </c>
      <c r="K988" s="46"/>
      <c r="L988" s="45" t="str" cm="1">
        <f t="array" ref="L988">_xlfn.IFS(H988=Kontrakter!$B$3,Kontrakter!$C$3,H988=Kontrakter!$B$2,Kontrakter!$C$2,H988=Kontrakter!$B$4,Kontrakter!$C$4,H988=Kontrakter!$B$5,Kontrakter!$C$5,H988=Kontrakter!$B$6,Kontrakter!$C$6,H988=Kontrakter!$B$7,Kontrakter!$C$7,H988=Kontrakter!$B$8,Kontrakter!$C$8,H988=Kontrakter!$B$9,Kontrakter!$C$9,H988=Kontrakter!$B$10,Kontrakter!$C$10,H988=Kontrakter!$B$11,Kontrakter!$C$11)</f>
        <v>Rejlers Elsikkerhet AS</v>
      </c>
      <c r="M988" s="45" cm="1">
        <f t="array" ref="M988">_xlfn.IFS(L988=Kontrakter!$C$3,Kontrakter!$D$3,L988=Kontrakter!$C$2,Kontrakter!$D$2,L988=Kontrakter!$C$4,Kontrakter!$D$4,L988=Kontrakter!$C$5,Kontrakter!$D$5,L988=Kontrakter!$C$6,Kontrakter!$D$6,L988=Kontrakter!$C$7,Kontrakter!$D$7,L988=Kontrakter!$C$8,Kontrakter!$D$8,L988=Kontrakter!$C$9,Kontrakter!$D$9,L988=Kontrakter!$C$10,Kontrakter!$D$10,L988=Kontrakter!$C$11,Kontrakter!$D$11)</f>
        <v>95823000</v>
      </c>
      <c r="N988" s="47" t="str" cm="1">
        <f t="array" ref="N988">_xlfn.IFS(L988=Kontrakter!$C$3,Kontrakter!$E$3,L988=Kontrakter!$C$2,Kontrakter!$E$2,L988=Kontrakter!$C$4,Kontrakter!$E$4,L988=Kontrakter!$C$5,Kontrakter!$E$5,L988=Kontrakter!$C$6,Kontrakter!$E$6,L988=Kontrakter!$C$7,Kontrakter!$E$7,L988=Kontrakter!$C$8,Kontrakter!$E$8,L988=Kontrakter!$C$9,Kontrakter!$E$9,L988=Kontrakter!$C$10,Kontrakter!$E$10,L988=Kontrakter!$C$11,Kontrakter!$E$11)</f>
        <v>tilsyn@elvia.no</v>
      </c>
    </row>
    <row r="989" spans="1:14" s="42" customFormat="1" x14ac:dyDescent="0.3">
      <c r="A989" s="43">
        <v>1924</v>
      </c>
      <c r="B989" s="42" t="s">
        <v>1091</v>
      </c>
      <c r="C989" s="42" t="s">
        <v>1094</v>
      </c>
      <c r="D989" s="42" t="s">
        <v>12</v>
      </c>
      <c r="F989" s="42">
        <v>3030</v>
      </c>
      <c r="G989" s="42" t="s">
        <v>1602</v>
      </c>
      <c r="H989" s="45" t="s">
        <v>1369</v>
      </c>
      <c r="I989" s="46">
        <v>6</v>
      </c>
      <c r="J989" s="46" t="s">
        <v>1083</v>
      </c>
      <c r="K989" s="46"/>
      <c r="L989" s="45" t="str" cm="1">
        <f t="array" ref="L989">_xlfn.IFS(H989=Kontrakter!$B$3,Kontrakter!$C$3,H989=Kontrakter!$B$2,Kontrakter!$C$2,H989=Kontrakter!$B$4,Kontrakter!$C$4,H989=Kontrakter!$B$5,Kontrakter!$C$5,H989=Kontrakter!$B$6,Kontrakter!$C$6,H989=Kontrakter!$B$7,Kontrakter!$C$7,H989=Kontrakter!$B$8,Kontrakter!$C$8,H989=Kontrakter!$B$9,Kontrakter!$C$9,H989=Kontrakter!$B$10,Kontrakter!$C$10,H989=Kontrakter!$B$11,Kontrakter!$C$11)</f>
        <v>Rejlers Elsikkerhet AS</v>
      </c>
      <c r="M989" s="45" cm="1">
        <f t="array" ref="M989">_xlfn.IFS(L989=Kontrakter!$C$3,Kontrakter!$D$3,L989=Kontrakter!$C$2,Kontrakter!$D$2,L989=Kontrakter!$C$4,Kontrakter!$D$4,L989=Kontrakter!$C$5,Kontrakter!$D$5,L989=Kontrakter!$C$6,Kontrakter!$D$6,L989=Kontrakter!$C$7,Kontrakter!$D$7,L989=Kontrakter!$C$8,Kontrakter!$D$8,L989=Kontrakter!$C$9,Kontrakter!$D$9,L989=Kontrakter!$C$10,Kontrakter!$D$10,L989=Kontrakter!$C$11,Kontrakter!$D$11)</f>
        <v>95823000</v>
      </c>
      <c r="N989" s="47" t="str" cm="1">
        <f t="array" ref="N989">_xlfn.IFS(L989=Kontrakter!$C$3,Kontrakter!$E$3,L989=Kontrakter!$C$2,Kontrakter!$E$2,L989=Kontrakter!$C$4,Kontrakter!$E$4,L989=Kontrakter!$C$5,Kontrakter!$E$5,L989=Kontrakter!$C$6,Kontrakter!$E$6,L989=Kontrakter!$C$7,Kontrakter!$E$7,L989=Kontrakter!$C$8,Kontrakter!$E$8,L989=Kontrakter!$C$9,Kontrakter!$E$9,L989=Kontrakter!$C$10,Kontrakter!$E$10,L989=Kontrakter!$C$11,Kontrakter!$E$11)</f>
        <v>tilsyn@elvia.no</v>
      </c>
    </row>
    <row r="990" spans="1:14" s="42" customFormat="1" x14ac:dyDescent="0.3">
      <c r="A990" s="43">
        <v>1925</v>
      </c>
      <c r="B990" s="42" t="s">
        <v>1095</v>
      </c>
      <c r="C990" s="42" t="s">
        <v>1096</v>
      </c>
      <c r="D990" s="42" t="s">
        <v>15</v>
      </c>
      <c r="F990" s="42">
        <v>3030</v>
      </c>
      <c r="G990" s="42" t="s">
        <v>1602</v>
      </c>
      <c r="H990" s="45" t="s">
        <v>1369</v>
      </c>
      <c r="I990" s="46">
        <v>6</v>
      </c>
      <c r="J990" s="46" t="s">
        <v>1083</v>
      </c>
      <c r="K990" s="46"/>
      <c r="L990" s="45" t="str" cm="1">
        <f t="array" ref="L990">_xlfn.IFS(H990=Kontrakter!$B$3,Kontrakter!$C$3,H990=Kontrakter!$B$2,Kontrakter!$C$2,H990=Kontrakter!$B$4,Kontrakter!$C$4,H990=Kontrakter!$B$5,Kontrakter!$C$5,H990=Kontrakter!$B$6,Kontrakter!$C$6,H990=Kontrakter!$B$7,Kontrakter!$C$7,H990=Kontrakter!$B$8,Kontrakter!$C$8,H990=Kontrakter!$B$9,Kontrakter!$C$9,H990=Kontrakter!$B$10,Kontrakter!$C$10,H990=Kontrakter!$B$11,Kontrakter!$C$11)</f>
        <v>Rejlers Elsikkerhet AS</v>
      </c>
      <c r="M990" s="45" cm="1">
        <f t="array" ref="M990">_xlfn.IFS(L990=Kontrakter!$C$3,Kontrakter!$D$3,L990=Kontrakter!$C$2,Kontrakter!$D$2,L990=Kontrakter!$C$4,Kontrakter!$D$4,L990=Kontrakter!$C$5,Kontrakter!$D$5,L990=Kontrakter!$C$6,Kontrakter!$D$6,L990=Kontrakter!$C$7,Kontrakter!$D$7,L990=Kontrakter!$C$8,Kontrakter!$D$8,L990=Kontrakter!$C$9,Kontrakter!$D$9,L990=Kontrakter!$C$10,Kontrakter!$D$10,L990=Kontrakter!$C$11,Kontrakter!$D$11)</f>
        <v>95823000</v>
      </c>
      <c r="N990" s="47" t="str" cm="1">
        <f t="array" ref="N990">_xlfn.IFS(L990=Kontrakter!$C$3,Kontrakter!$E$3,L990=Kontrakter!$C$2,Kontrakter!$E$2,L990=Kontrakter!$C$4,Kontrakter!$E$4,L990=Kontrakter!$C$5,Kontrakter!$E$5,L990=Kontrakter!$C$6,Kontrakter!$E$6,L990=Kontrakter!$C$7,Kontrakter!$E$7,L990=Kontrakter!$C$8,Kontrakter!$E$8,L990=Kontrakter!$C$9,Kontrakter!$E$9,L990=Kontrakter!$C$10,Kontrakter!$E$10,L990=Kontrakter!$C$11,Kontrakter!$E$11)</f>
        <v>tilsyn@elvia.no</v>
      </c>
    </row>
    <row r="991" spans="1:14" s="42" customFormat="1" x14ac:dyDescent="0.3">
      <c r="A991" s="43">
        <v>1926</v>
      </c>
      <c r="B991" s="42" t="s">
        <v>1095</v>
      </c>
      <c r="C991" s="42" t="s">
        <v>1097</v>
      </c>
      <c r="D991" s="42" t="s">
        <v>12</v>
      </c>
      <c r="F991" s="42">
        <v>3030</v>
      </c>
      <c r="G991" s="42" t="s">
        <v>1602</v>
      </c>
      <c r="H991" s="45" t="s">
        <v>1369</v>
      </c>
      <c r="I991" s="46">
        <v>6</v>
      </c>
      <c r="J991" s="46" t="s">
        <v>1083</v>
      </c>
      <c r="K991" s="46"/>
      <c r="L991" s="45" t="str" cm="1">
        <f t="array" ref="L991">_xlfn.IFS(H991=Kontrakter!$B$3,Kontrakter!$C$3,H991=Kontrakter!$B$2,Kontrakter!$C$2,H991=Kontrakter!$B$4,Kontrakter!$C$4,H991=Kontrakter!$B$5,Kontrakter!$C$5,H991=Kontrakter!$B$6,Kontrakter!$C$6,H991=Kontrakter!$B$7,Kontrakter!$C$7,H991=Kontrakter!$B$8,Kontrakter!$C$8,H991=Kontrakter!$B$9,Kontrakter!$C$9,H991=Kontrakter!$B$10,Kontrakter!$C$10,H991=Kontrakter!$B$11,Kontrakter!$C$11)</f>
        <v>Rejlers Elsikkerhet AS</v>
      </c>
      <c r="M991" s="45" cm="1">
        <f t="array" ref="M991">_xlfn.IFS(L991=Kontrakter!$C$3,Kontrakter!$D$3,L991=Kontrakter!$C$2,Kontrakter!$D$2,L991=Kontrakter!$C$4,Kontrakter!$D$4,L991=Kontrakter!$C$5,Kontrakter!$D$5,L991=Kontrakter!$C$6,Kontrakter!$D$6,L991=Kontrakter!$C$7,Kontrakter!$D$7,L991=Kontrakter!$C$8,Kontrakter!$D$8,L991=Kontrakter!$C$9,Kontrakter!$D$9,L991=Kontrakter!$C$10,Kontrakter!$D$10,L991=Kontrakter!$C$11,Kontrakter!$D$11)</f>
        <v>95823000</v>
      </c>
      <c r="N991" s="47" t="str" cm="1">
        <f t="array" ref="N991">_xlfn.IFS(L991=Kontrakter!$C$3,Kontrakter!$E$3,L991=Kontrakter!$C$2,Kontrakter!$E$2,L991=Kontrakter!$C$4,Kontrakter!$E$4,L991=Kontrakter!$C$5,Kontrakter!$E$5,L991=Kontrakter!$C$6,Kontrakter!$E$6,L991=Kontrakter!$C$7,Kontrakter!$E$7,L991=Kontrakter!$C$8,Kontrakter!$E$8,L991=Kontrakter!$C$9,Kontrakter!$E$9,L991=Kontrakter!$C$10,Kontrakter!$E$10,L991=Kontrakter!$C$11,Kontrakter!$E$11)</f>
        <v>tilsyn@elvia.no</v>
      </c>
    </row>
    <row r="992" spans="1:14" s="42" customFormat="1" x14ac:dyDescent="0.3">
      <c r="A992" s="43">
        <v>1927</v>
      </c>
      <c r="B992" s="42" t="s">
        <v>1098</v>
      </c>
      <c r="C992" s="42" t="s">
        <v>1099</v>
      </c>
      <c r="D992" s="42" t="s">
        <v>16</v>
      </c>
      <c r="F992" s="42">
        <v>3030</v>
      </c>
      <c r="G992" s="42" t="s">
        <v>1602</v>
      </c>
      <c r="H992" s="45" t="s">
        <v>1370</v>
      </c>
      <c r="I992" s="46">
        <v>5</v>
      </c>
      <c r="J992" s="46" t="s">
        <v>1102</v>
      </c>
      <c r="K992" s="46"/>
      <c r="L992" s="45" t="str" cm="1">
        <f t="array" ref="L992">_xlfn.IFS(H992=Kontrakter!$B$3,Kontrakter!$C$3,H992=Kontrakter!$B$2,Kontrakter!$C$2,H992=Kontrakter!$B$4,Kontrakter!$C$4,H992=Kontrakter!$B$5,Kontrakter!$C$5,H992=Kontrakter!$B$6,Kontrakter!$C$6,H992=Kontrakter!$B$7,Kontrakter!$C$7,H992=Kontrakter!$B$8,Kontrakter!$C$8,H992=Kontrakter!$B$9,Kontrakter!$C$9,H992=Kontrakter!$B$10,Kontrakter!$C$10,H992=Kontrakter!$B$11,Kontrakter!$C$11)</f>
        <v>Elsikkerhet Norge AS</v>
      </c>
      <c r="M992" s="45" cm="1">
        <f t="array" ref="M992">_xlfn.IFS(L992=Kontrakter!$C$3,Kontrakter!$D$3,L992=Kontrakter!$C$2,Kontrakter!$D$2,L992=Kontrakter!$C$4,Kontrakter!$D$4,L992=Kontrakter!$C$5,Kontrakter!$D$5,L992=Kontrakter!$C$6,Kontrakter!$D$6,L992=Kontrakter!$C$7,Kontrakter!$D$7,L992=Kontrakter!$C$8,Kontrakter!$D$8,L992=Kontrakter!$C$9,Kontrakter!$D$9,L992=Kontrakter!$C$10,Kontrakter!$D$10,L992=Kontrakter!$C$11,Kontrakter!$D$11)</f>
        <v>48055999</v>
      </c>
      <c r="N992" s="47" t="str" cm="1">
        <f t="array" ref="N992">_xlfn.IFS(L992=Kontrakter!$C$3,Kontrakter!$E$3,L992=Kontrakter!$C$2,Kontrakter!$E$2,L992=Kontrakter!$C$4,Kontrakter!$E$4,L992=Kontrakter!$C$5,Kontrakter!$E$5,L992=Kontrakter!$C$6,Kontrakter!$E$6,L992=Kontrakter!$C$7,Kontrakter!$E$7,L992=Kontrakter!$C$8,Kontrakter!$E$8,L992=Kontrakter!$C$9,Kontrakter!$E$9,L992=Kontrakter!$C$10,Kontrakter!$E$10,L992=Kontrakter!$C$11,Kontrakter!$E$11)</f>
        <v>tilsyn@elvia.no</v>
      </c>
    </row>
    <row r="993" spans="1:14" s="42" customFormat="1" x14ac:dyDescent="0.3">
      <c r="A993" s="43">
        <v>1928</v>
      </c>
      <c r="B993" s="42" t="s">
        <v>1100</v>
      </c>
      <c r="C993" s="42" t="s">
        <v>1101</v>
      </c>
      <c r="D993" s="42" t="s">
        <v>12</v>
      </c>
      <c r="F993" s="42">
        <v>3034</v>
      </c>
      <c r="G993" s="42" t="s">
        <v>1602</v>
      </c>
      <c r="H993" s="45" t="s">
        <v>1370</v>
      </c>
      <c r="I993" s="46">
        <v>5</v>
      </c>
      <c r="J993" s="46" t="s">
        <v>1102</v>
      </c>
      <c r="K993" s="46"/>
      <c r="L993" s="45" t="str" cm="1">
        <f t="array" ref="L993">_xlfn.IFS(H993=Kontrakter!$B$3,Kontrakter!$C$3,H993=Kontrakter!$B$2,Kontrakter!$C$2,H993=Kontrakter!$B$4,Kontrakter!$C$4,H993=Kontrakter!$B$5,Kontrakter!$C$5,H993=Kontrakter!$B$6,Kontrakter!$C$6,H993=Kontrakter!$B$7,Kontrakter!$C$7,H993=Kontrakter!$B$8,Kontrakter!$C$8,H993=Kontrakter!$B$9,Kontrakter!$C$9,H993=Kontrakter!$B$10,Kontrakter!$C$10,H993=Kontrakter!$B$11,Kontrakter!$C$11)</f>
        <v>Elsikkerhet Norge AS</v>
      </c>
      <c r="M993" s="45" cm="1">
        <f t="array" ref="M993">_xlfn.IFS(L993=Kontrakter!$C$3,Kontrakter!$D$3,L993=Kontrakter!$C$2,Kontrakter!$D$2,L993=Kontrakter!$C$4,Kontrakter!$D$4,L993=Kontrakter!$C$5,Kontrakter!$D$5,L993=Kontrakter!$C$6,Kontrakter!$D$6,L993=Kontrakter!$C$7,Kontrakter!$D$7,L993=Kontrakter!$C$8,Kontrakter!$D$8,L993=Kontrakter!$C$9,Kontrakter!$D$9,L993=Kontrakter!$C$10,Kontrakter!$D$10,L993=Kontrakter!$C$11,Kontrakter!$D$11)</f>
        <v>48055999</v>
      </c>
      <c r="N993" s="47" t="str" cm="1">
        <f t="array" ref="N993">_xlfn.IFS(L993=Kontrakter!$C$3,Kontrakter!$E$3,L993=Kontrakter!$C$2,Kontrakter!$E$2,L993=Kontrakter!$C$4,Kontrakter!$E$4,L993=Kontrakter!$C$5,Kontrakter!$E$5,L993=Kontrakter!$C$6,Kontrakter!$E$6,L993=Kontrakter!$C$7,Kontrakter!$E$7,L993=Kontrakter!$C$8,Kontrakter!$E$8,L993=Kontrakter!$C$9,Kontrakter!$E$9,L993=Kontrakter!$C$10,Kontrakter!$E$10,L993=Kontrakter!$C$11,Kontrakter!$E$11)</f>
        <v>tilsyn@elvia.no</v>
      </c>
    </row>
    <row r="994" spans="1:14" s="42" customFormat="1" x14ac:dyDescent="0.3">
      <c r="A994" s="43">
        <v>1929</v>
      </c>
      <c r="B994" s="42" t="s">
        <v>1100</v>
      </c>
      <c r="C994" s="42" t="s">
        <v>1103</v>
      </c>
      <c r="D994" s="42" t="s">
        <v>15</v>
      </c>
      <c r="F994" s="42">
        <v>3034</v>
      </c>
      <c r="G994" s="42" t="s">
        <v>1602</v>
      </c>
      <c r="H994" s="45" t="s">
        <v>1370</v>
      </c>
      <c r="I994" s="46">
        <v>5</v>
      </c>
      <c r="J994" s="46" t="s">
        <v>1102</v>
      </c>
      <c r="K994" s="46"/>
      <c r="L994" s="45" t="str" cm="1">
        <f t="array" ref="L994">_xlfn.IFS(H994=Kontrakter!$B$3,Kontrakter!$C$3,H994=Kontrakter!$B$2,Kontrakter!$C$2,H994=Kontrakter!$B$4,Kontrakter!$C$4,H994=Kontrakter!$B$5,Kontrakter!$C$5,H994=Kontrakter!$B$6,Kontrakter!$C$6,H994=Kontrakter!$B$7,Kontrakter!$C$7,H994=Kontrakter!$B$8,Kontrakter!$C$8,H994=Kontrakter!$B$9,Kontrakter!$C$9,H994=Kontrakter!$B$10,Kontrakter!$C$10,H994=Kontrakter!$B$11,Kontrakter!$C$11)</f>
        <v>Elsikkerhet Norge AS</v>
      </c>
      <c r="M994" s="45" cm="1">
        <f t="array" ref="M994">_xlfn.IFS(L994=Kontrakter!$C$3,Kontrakter!$D$3,L994=Kontrakter!$C$2,Kontrakter!$D$2,L994=Kontrakter!$C$4,Kontrakter!$D$4,L994=Kontrakter!$C$5,Kontrakter!$D$5,L994=Kontrakter!$C$6,Kontrakter!$D$6,L994=Kontrakter!$C$7,Kontrakter!$D$7,L994=Kontrakter!$C$8,Kontrakter!$D$8,L994=Kontrakter!$C$9,Kontrakter!$D$9,L994=Kontrakter!$C$10,Kontrakter!$D$10,L994=Kontrakter!$C$11,Kontrakter!$D$11)</f>
        <v>48055999</v>
      </c>
      <c r="N994" s="47" t="str" cm="1">
        <f t="array" ref="N994">_xlfn.IFS(L994=Kontrakter!$C$3,Kontrakter!$E$3,L994=Kontrakter!$C$2,Kontrakter!$E$2,L994=Kontrakter!$C$4,Kontrakter!$E$4,L994=Kontrakter!$C$5,Kontrakter!$E$5,L994=Kontrakter!$C$6,Kontrakter!$E$6,L994=Kontrakter!$C$7,Kontrakter!$E$7,L994=Kontrakter!$C$8,Kontrakter!$E$8,L994=Kontrakter!$C$9,Kontrakter!$E$9,L994=Kontrakter!$C$10,Kontrakter!$E$10,L994=Kontrakter!$C$11,Kontrakter!$E$11)</f>
        <v>tilsyn@elvia.no</v>
      </c>
    </row>
    <row r="995" spans="1:14" s="42" customFormat="1" x14ac:dyDescent="0.3">
      <c r="A995" s="43">
        <v>1930</v>
      </c>
      <c r="B995" s="42" t="s">
        <v>1104</v>
      </c>
      <c r="C995" s="42" t="s">
        <v>1105</v>
      </c>
      <c r="D995" s="42" t="s">
        <v>16</v>
      </c>
      <c r="F995" s="42">
        <v>3026</v>
      </c>
      <c r="G995" s="42" t="s">
        <v>1602</v>
      </c>
      <c r="H995" s="45" t="s">
        <v>1370</v>
      </c>
      <c r="I995" s="46">
        <v>5</v>
      </c>
      <c r="J995" s="46" t="s">
        <v>1106</v>
      </c>
      <c r="K995" s="46"/>
      <c r="L995" s="45" t="str" cm="1">
        <f t="array" ref="L995">_xlfn.IFS(H995=Kontrakter!$B$3,Kontrakter!$C$3,H995=Kontrakter!$B$2,Kontrakter!$C$2,H995=Kontrakter!$B$4,Kontrakter!$C$4,H995=Kontrakter!$B$5,Kontrakter!$C$5,H995=Kontrakter!$B$6,Kontrakter!$C$6,H995=Kontrakter!$B$7,Kontrakter!$C$7,H995=Kontrakter!$B$8,Kontrakter!$C$8,H995=Kontrakter!$B$9,Kontrakter!$C$9,H995=Kontrakter!$B$10,Kontrakter!$C$10,H995=Kontrakter!$B$11,Kontrakter!$C$11)</f>
        <v>Elsikkerhet Norge AS</v>
      </c>
      <c r="M995" s="45" cm="1">
        <f t="array" ref="M995">_xlfn.IFS(L995=Kontrakter!$C$3,Kontrakter!$D$3,L995=Kontrakter!$C$2,Kontrakter!$D$2,L995=Kontrakter!$C$4,Kontrakter!$D$4,L995=Kontrakter!$C$5,Kontrakter!$D$5,L995=Kontrakter!$C$6,Kontrakter!$D$6,L995=Kontrakter!$C$7,Kontrakter!$D$7,L995=Kontrakter!$C$8,Kontrakter!$D$8,L995=Kontrakter!$C$9,Kontrakter!$D$9,L995=Kontrakter!$C$10,Kontrakter!$D$10,L995=Kontrakter!$C$11,Kontrakter!$D$11)</f>
        <v>48055999</v>
      </c>
      <c r="N995" s="47" t="str" cm="1">
        <f t="array" ref="N995">_xlfn.IFS(L995=Kontrakter!$C$3,Kontrakter!$E$3,L995=Kontrakter!$C$2,Kontrakter!$E$2,L995=Kontrakter!$C$4,Kontrakter!$E$4,L995=Kontrakter!$C$5,Kontrakter!$E$5,L995=Kontrakter!$C$6,Kontrakter!$E$6,L995=Kontrakter!$C$7,Kontrakter!$E$7,L995=Kontrakter!$C$8,Kontrakter!$E$8,L995=Kontrakter!$C$9,Kontrakter!$E$9,L995=Kontrakter!$C$10,Kontrakter!$E$10,L995=Kontrakter!$C$11,Kontrakter!$E$11)</f>
        <v>tilsyn@elvia.no</v>
      </c>
    </row>
    <row r="996" spans="1:14" s="42" customFormat="1" x14ac:dyDescent="0.3">
      <c r="A996" s="43">
        <v>1931</v>
      </c>
      <c r="B996" s="42" t="s">
        <v>1104</v>
      </c>
      <c r="C996" s="42" t="s">
        <v>1107</v>
      </c>
      <c r="D996" s="42" t="s">
        <v>12</v>
      </c>
      <c r="F996" s="42">
        <v>3026</v>
      </c>
      <c r="G996" s="42" t="s">
        <v>1602</v>
      </c>
      <c r="H996" s="45" t="s">
        <v>1370</v>
      </c>
      <c r="I996" s="46">
        <v>5</v>
      </c>
      <c r="J996" s="46" t="s">
        <v>1106</v>
      </c>
      <c r="K996" s="46"/>
      <c r="L996" s="45" t="str" cm="1">
        <f t="array" ref="L996">_xlfn.IFS(H996=Kontrakter!$B$3,Kontrakter!$C$3,H996=Kontrakter!$B$2,Kontrakter!$C$2,H996=Kontrakter!$B$4,Kontrakter!$C$4,H996=Kontrakter!$B$5,Kontrakter!$C$5,H996=Kontrakter!$B$6,Kontrakter!$C$6,H996=Kontrakter!$B$7,Kontrakter!$C$7,H996=Kontrakter!$B$8,Kontrakter!$C$8,H996=Kontrakter!$B$9,Kontrakter!$C$9,H996=Kontrakter!$B$10,Kontrakter!$C$10,H996=Kontrakter!$B$11,Kontrakter!$C$11)</f>
        <v>Elsikkerhet Norge AS</v>
      </c>
      <c r="M996" s="45" cm="1">
        <f t="array" ref="M996">_xlfn.IFS(L996=Kontrakter!$C$3,Kontrakter!$D$3,L996=Kontrakter!$C$2,Kontrakter!$D$2,L996=Kontrakter!$C$4,Kontrakter!$D$4,L996=Kontrakter!$C$5,Kontrakter!$D$5,L996=Kontrakter!$C$6,Kontrakter!$D$6,L996=Kontrakter!$C$7,Kontrakter!$D$7,L996=Kontrakter!$C$8,Kontrakter!$D$8,L996=Kontrakter!$C$9,Kontrakter!$D$9,L996=Kontrakter!$C$10,Kontrakter!$D$10,L996=Kontrakter!$C$11,Kontrakter!$D$11)</f>
        <v>48055999</v>
      </c>
      <c r="N996" s="47" t="str" cm="1">
        <f t="array" ref="N996">_xlfn.IFS(L996=Kontrakter!$C$3,Kontrakter!$E$3,L996=Kontrakter!$C$2,Kontrakter!$E$2,L996=Kontrakter!$C$4,Kontrakter!$E$4,L996=Kontrakter!$C$5,Kontrakter!$E$5,L996=Kontrakter!$C$6,Kontrakter!$E$6,L996=Kontrakter!$C$7,Kontrakter!$E$7,L996=Kontrakter!$C$8,Kontrakter!$E$8,L996=Kontrakter!$C$9,Kontrakter!$E$9,L996=Kontrakter!$C$10,Kontrakter!$E$10,L996=Kontrakter!$C$11,Kontrakter!$E$11)</f>
        <v>tilsyn@elvia.no</v>
      </c>
    </row>
    <row r="997" spans="1:14" s="42" customFormat="1" x14ac:dyDescent="0.3">
      <c r="A997" s="43">
        <v>1940</v>
      </c>
      <c r="B997" s="42" t="s">
        <v>1108</v>
      </c>
      <c r="C997" s="42" t="s">
        <v>1109</v>
      </c>
      <c r="D997" s="42" t="s">
        <v>16</v>
      </c>
      <c r="F997" s="42">
        <v>3026</v>
      </c>
      <c r="G997" s="42" t="s">
        <v>1602</v>
      </c>
      <c r="H997" s="45" t="s">
        <v>1370</v>
      </c>
      <c r="I997" s="46">
        <v>5</v>
      </c>
      <c r="J997" s="46" t="s">
        <v>1106</v>
      </c>
      <c r="K997" s="46"/>
      <c r="L997" s="45" t="str" cm="1">
        <f t="array" ref="L997">_xlfn.IFS(H997=Kontrakter!$B$3,Kontrakter!$C$3,H997=Kontrakter!$B$2,Kontrakter!$C$2,H997=Kontrakter!$B$4,Kontrakter!$C$4,H997=Kontrakter!$B$5,Kontrakter!$C$5,H997=Kontrakter!$B$6,Kontrakter!$C$6,H997=Kontrakter!$B$7,Kontrakter!$C$7,H997=Kontrakter!$B$8,Kontrakter!$C$8,H997=Kontrakter!$B$9,Kontrakter!$C$9,H997=Kontrakter!$B$10,Kontrakter!$C$10,H997=Kontrakter!$B$11,Kontrakter!$C$11)</f>
        <v>Elsikkerhet Norge AS</v>
      </c>
      <c r="M997" s="45" cm="1">
        <f t="array" ref="M997">_xlfn.IFS(L997=Kontrakter!$C$3,Kontrakter!$D$3,L997=Kontrakter!$C$2,Kontrakter!$D$2,L997=Kontrakter!$C$4,Kontrakter!$D$4,L997=Kontrakter!$C$5,Kontrakter!$D$5,L997=Kontrakter!$C$6,Kontrakter!$D$6,L997=Kontrakter!$C$7,Kontrakter!$D$7,L997=Kontrakter!$C$8,Kontrakter!$D$8,L997=Kontrakter!$C$9,Kontrakter!$D$9,L997=Kontrakter!$C$10,Kontrakter!$D$10,L997=Kontrakter!$C$11,Kontrakter!$D$11)</f>
        <v>48055999</v>
      </c>
      <c r="N997" s="47" t="str" cm="1">
        <f t="array" ref="N997">_xlfn.IFS(L997=Kontrakter!$C$3,Kontrakter!$E$3,L997=Kontrakter!$C$2,Kontrakter!$E$2,L997=Kontrakter!$C$4,Kontrakter!$E$4,L997=Kontrakter!$C$5,Kontrakter!$E$5,L997=Kontrakter!$C$6,Kontrakter!$E$6,L997=Kontrakter!$C$7,Kontrakter!$E$7,L997=Kontrakter!$C$8,Kontrakter!$E$8,L997=Kontrakter!$C$9,Kontrakter!$E$9,L997=Kontrakter!$C$10,Kontrakter!$E$10,L997=Kontrakter!$C$11,Kontrakter!$E$11)</f>
        <v>tilsyn@elvia.no</v>
      </c>
    </row>
    <row r="998" spans="1:14" s="42" customFormat="1" x14ac:dyDescent="0.3">
      <c r="A998" s="43">
        <v>1941</v>
      </c>
      <c r="B998" s="42" t="s">
        <v>1108</v>
      </c>
      <c r="C998" s="42" t="s">
        <v>1110</v>
      </c>
      <c r="D998" s="42" t="s">
        <v>12</v>
      </c>
      <c r="F998" s="42">
        <v>3026</v>
      </c>
      <c r="G998" s="42" t="s">
        <v>1602</v>
      </c>
      <c r="H998" s="45" t="s">
        <v>1370</v>
      </c>
      <c r="I998" s="46">
        <v>5</v>
      </c>
      <c r="J998" s="46" t="s">
        <v>1106</v>
      </c>
      <c r="K998" s="46"/>
      <c r="L998" s="45" t="str" cm="1">
        <f t="array" ref="L998">_xlfn.IFS(H998=Kontrakter!$B$3,Kontrakter!$C$3,H998=Kontrakter!$B$2,Kontrakter!$C$2,H998=Kontrakter!$B$4,Kontrakter!$C$4,H998=Kontrakter!$B$5,Kontrakter!$C$5,H998=Kontrakter!$B$6,Kontrakter!$C$6,H998=Kontrakter!$B$7,Kontrakter!$C$7,H998=Kontrakter!$B$8,Kontrakter!$C$8,H998=Kontrakter!$B$9,Kontrakter!$C$9,H998=Kontrakter!$B$10,Kontrakter!$C$10,H998=Kontrakter!$B$11,Kontrakter!$C$11)</f>
        <v>Elsikkerhet Norge AS</v>
      </c>
      <c r="M998" s="45" cm="1">
        <f t="array" ref="M998">_xlfn.IFS(L998=Kontrakter!$C$3,Kontrakter!$D$3,L998=Kontrakter!$C$2,Kontrakter!$D$2,L998=Kontrakter!$C$4,Kontrakter!$D$4,L998=Kontrakter!$C$5,Kontrakter!$D$5,L998=Kontrakter!$C$6,Kontrakter!$D$6,L998=Kontrakter!$C$7,Kontrakter!$D$7,L998=Kontrakter!$C$8,Kontrakter!$D$8,L998=Kontrakter!$C$9,Kontrakter!$D$9,L998=Kontrakter!$C$10,Kontrakter!$D$10,L998=Kontrakter!$C$11,Kontrakter!$D$11)</f>
        <v>48055999</v>
      </c>
      <c r="N998" s="47" t="str" cm="1">
        <f t="array" ref="N998">_xlfn.IFS(L998=Kontrakter!$C$3,Kontrakter!$E$3,L998=Kontrakter!$C$2,Kontrakter!$E$2,L998=Kontrakter!$C$4,Kontrakter!$E$4,L998=Kontrakter!$C$5,Kontrakter!$E$5,L998=Kontrakter!$C$6,Kontrakter!$E$6,L998=Kontrakter!$C$7,Kontrakter!$E$7,L998=Kontrakter!$C$8,Kontrakter!$E$8,L998=Kontrakter!$C$9,Kontrakter!$E$9,L998=Kontrakter!$C$10,Kontrakter!$E$10,L998=Kontrakter!$C$11,Kontrakter!$E$11)</f>
        <v>tilsyn@elvia.no</v>
      </c>
    </row>
    <row r="999" spans="1:14" s="42" customFormat="1" x14ac:dyDescent="0.3">
      <c r="A999" s="43">
        <v>1950</v>
      </c>
      <c r="B999" s="42" t="s">
        <v>1111</v>
      </c>
      <c r="C999" s="42" t="s">
        <v>1112</v>
      </c>
      <c r="D999" s="42" t="s">
        <v>16</v>
      </c>
      <c r="F999" s="42">
        <v>3026</v>
      </c>
      <c r="G999" s="42" t="s">
        <v>1602</v>
      </c>
      <c r="H999" s="45" t="s">
        <v>1370</v>
      </c>
      <c r="I999" s="46">
        <v>5</v>
      </c>
      <c r="J999" s="46" t="s">
        <v>1106</v>
      </c>
      <c r="K999" s="46"/>
      <c r="L999" s="45" t="str" cm="1">
        <f t="array" ref="L999">_xlfn.IFS(H999=Kontrakter!$B$3,Kontrakter!$C$3,H999=Kontrakter!$B$2,Kontrakter!$C$2,H999=Kontrakter!$B$4,Kontrakter!$C$4,H999=Kontrakter!$B$5,Kontrakter!$C$5,H999=Kontrakter!$B$6,Kontrakter!$C$6,H999=Kontrakter!$B$7,Kontrakter!$C$7,H999=Kontrakter!$B$8,Kontrakter!$C$8,H999=Kontrakter!$B$9,Kontrakter!$C$9,H999=Kontrakter!$B$10,Kontrakter!$C$10,H999=Kontrakter!$B$11,Kontrakter!$C$11)</f>
        <v>Elsikkerhet Norge AS</v>
      </c>
      <c r="M999" s="45" cm="1">
        <f t="array" ref="M999">_xlfn.IFS(L999=Kontrakter!$C$3,Kontrakter!$D$3,L999=Kontrakter!$C$2,Kontrakter!$D$2,L999=Kontrakter!$C$4,Kontrakter!$D$4,L999=Kontrakter!$C$5,Kontrakter!$D$5,L999=Kontrakter!$C$6,Kontrakter!$D$6,L999=Kontrakter!$C$7,Kontrakter!$D$7,L999=Kontrakter!$C$8,Kontrakter!$D$8,L999=Kontrakter!$C$9,Kontrakter!$D$9,L999=Kontrakter!$C$10,Kontrakter!$D$10,L999=Kontrakter!$C$11,Kontrakter!$D$11)</f>
        <v>48055999</v>
      </c>
      <c r="N999" s="47" t="str" cm="1">
        <f t="array" ref="N999">_xlfn.IFS(L999=Kontrakter!$C$3,Kontrakter!$E$3,L999=Kontrakter!$C$2,Kontrakter!$E$2,L999=Kontrakter!$C$4,Kontrakter!$E$4,L999=Kontrakter!$C$5,Kontrakter!$E$5,L999=Kontrakter!$C$6,Kontrakter!$E$6,L999=Kontrakter!$C$7,Kontrakter!$E$7,L999=Kontrakter!$C$8,Kontrakter!$E$8,L999=Kontrakter!$C$9,Kontrakter!$E$9,L999=Kontrakter!$C$10,Kontrakter!$E$10,L999=Kontrakter!$C$11,Kontrakter!$E$11)</f>
        <v>tilsyn@elvia.no</v>
      </c>
    </row>
    <row r="1000" spans="1:14" s="42" customFormat="1" x14ac:dyDescent="0.3">
      <c r="A1000" s="43">
        <v>1954</v>
      </c>
      <c r="B1000" s="42" t="s">
        <v>1113</v>
      </c>
      <c r="C1000" s="42" t="s">
        <v>1114</v>
      </c>
      <c r="D1000" s="42" t="s">
        <v>16</v>
      </c>
      <c r="F1000" s="42">
        <v>3026</v>
      </c>
      <c r="G1000" s="42" t="s">
        <v>1602</v>
      </c>
      <c r="H1000" s="45" t="s">
        <v>1370</v>
      </c>
      <c r="I1000" s="46">
        <v>5</v>
      </c>
      <c r="J1000" s="46" t="s">
        <v>1106</v>
      </c>
      <c r="K1000" s="46"/>
      <c r="L1000" s="45" t="str" cm="1">
        <f t="array" ref="L1000">_xlfn.IFS(H1000=Kontrakter!$B$3,Kontrakter!$C$3,H1000=Kontrakter!$B$2,Kontrakter!$C$2,H1000=Kontrakter!$B$4,Kontrakter!$C$4,H1000=Kontrakter!$B$5,Kontrakter!$C$5,H1000=Kontrakter!$B$6,Kontrakter!$C$6,H1000=Kontrakter!$B$7,Kontrakter!$C$7,H1000=Kontrakter!$B$8,Kontrakter!$C$8,H1000=Kontrakter!$B$9,Kontrakter!$C$9,H1000=Kontrakter!$B$10,Kontrakter!$C$10,H1000=Kontrakter!$B$11,Kontrakter!$C$11)</f>
        <v>Elsikkerhet Norge AS</v>
      </c>
      <c r="M1000" s="45" cm="1">
        <f t="array" ref="M1000">_xlfn.IFS(L1000=Kontrakter!$C$3,Kontrakter!$D$3,L1000=Kontrakter!$C$2,Kontrakter!$D$2,L1000=Kontrakter!$C$4,Kontrakter!$D$4,L1000=Kontrakter!$C$5,Kontrakter!$D$5,L1000=Kontrakter!$C$6,Kontrakter!$D$6,L1000=Kontrakter!$C$7,Kontrakter!$D$7,L1000=Kontrakter!$C$8,Kontrakter!$D$8,L1000=Kontrakter!$C$9,Kontrakter!$D$9,L1000=Kontrakter!$C$10,Kontrakter!$D$10,L1000=Kontrakter!$C$11,Kontrakter!$D$11)</f>
        <v>48055999</v>
      </c>
      <c r="N1000" s="47" t="str" cm="1">
        <f t="array" ref="N1000">_xlfn.IFS(L1000=Kontrakter!$C$3,Kontrakter!$E$3,L1000=Kontrakter!$C$2,Kontrakter!$E$2,L1000=Kontrakter!$C$4,Kontrakter!$E$4,L1000=Kontrakter!$C$5,Kontrakter!$E$5,L1000=Kontrakter!$C$6,Kontrakter!$E$6,L1000=Kontrakter!$C$7,Kontrakter!$E$7,L1000=Kontrakter!$C$8,Kontrakter!$E$8,L1000=Kontrakter!$C$9,Kontrakter!$E$9,L1000=Kontrakter!$C$10,Kontrakter!$E$10,L1000=Kontrakter!$C$11,Kontrakter!$E$11)</f>
        <v>tilsyn@elvia.no</v>
      </c>
    </row>
    <row r="1001" spans="1:14" s="42" customFormat="1" x14ac:dyDescent="0.3">
      <c r="A1001" s="43">
        <v>1960</v>
      </c>
      <c r="B1001" s="42" t="s">
        <v>1115</v>
      </c>
      <c r="C1001" s="42" t="s">
        <v>1116</v>
      </c>
      <c r="D1001" s="42" t="s">
        <v>16</v>
      </c>
      <c r="F1001" s="42">
        <v>3026</v>
      </c>
      <c r="G1001" s="42" t="s">
        <v>1602</v>
      </c>
      <c r="H1001" s="45" t="s">
        <v>1370</v>
      </c>
      <c r="I1001" s="46">
        <v>5</v>
      </c>
      <c r="J1001" s="46" t="s">
        <v>1106</v>
      </c>
      <c r="K1001" s="46"/>
      <c r="L1001" s="45" t="str" cm="1">
        <f t="array" ref="L1001">_xlfn.IFS(H1001=Kontrakter!$B$3,Kontrakter!$C$3,H1001=Kontrakter!$B$2,Kontrakter!$C$2,H1001=Kontrakter!$B$4,Kontrakter!$C$4,H1001=Kontrakter!$B$5,Kontrakter!$C$5,H1001=Kontrakter!$B$6,Kontrakter!$C$6,H1001=Kontrakter!$B$7,Kontrakter!$C$7,H1001=Kontrakter!$B$8,Kontrakter!$C$8,H1001=Kontrakter!$B$9,Kontrakter!$C$9,H1001=Kontrakter!$B$10,Kontrakter!$C$10,H1001=Kontrakter!$B$11,Kontrakter!$C$11)</f>
        <v>Elsikkerhet Norge AS</v>
      </c>
      <c r="M1001" s="45" cm="1">
        <f t="array" ref="M1001">_xlfn.IFS(L1001=Kontrakter!$C$3,Kontrakter!$D$3,L1001=Kontrakter!$C$2,Kontrakter!$D$2,L1001=Kontrakter!$C$4,Kontrakter!$D$4,L1001=Kontrakter!$C$5,Kontrakter!$D$5,L1001=Kontrakter!$C$6,Kontrakter!$D$6,L1001=Kontrakter!$C$7,Kontrakter!$D$7,L1001=Kontrakter!$C$8,Kontrakter!$D$8,L1001=Kontrakter!$C$9,Kontrakter!$D$9,L1001=Kontrakter!$C$10,Kontrakter!$D$10,L1001=Kontrakter!$C$11,Kontrakter!$D$11)</f>
        <v>48055999</v>
      </c>
      <c r="N1001" s="47" t="str" cm="1">
        <f t="array" ref="N1001">_xlfn.IFS(L1001=Kontrakter!$C$3,Kontrakter!$E$3,L1001=Kontrakter!$C$2,Kontrakter!$E$2,L1001=Kontrakter!$C$4,Kontrakter!$E$4,L1001=Kontrakter!$C$5,Kontrakter!$E$5,L1001=Kontrakter!$C$6,Kontrakter!$E$6,L1001=Kontrakter!$C$7,Kontrakter!$E$7,L1001=Kontrakter!$C$8,Kontrakter!$E$8,L1001=Kontrakter!$C$9,Kontrakter!$E$9,L1001=Kontrakter!$C$10,Kontrakter!$E$10,L1001=Kontrakter!$C$11,Kontrakter!$E$11)</f>
        <v>tilsyn@elvia.no</v>
      </c>
    </row>
    <row r="1002" spans="1:14" s="42" customFormat="1" x14ac:dyDescent="0.3">
      <c r="A1002" s="43">
        <v>1961</v>
      </c>
      <c r="B1002" s="42" t="s">
        <v>1115</v>
      </c>
      <c r="C1002" s="42" t="s">
        <v>1117</v>
      </c>
      <c r="D1002" s="42" t="s">
        <v>12</v>
      </c>
      <c r="F1002" s="42">
        <v>3026</v>
      </c>
      <c r="G1002" s="42" t="s">
        <v>1602</v>
      </c>
      <c r="H1002" s="45" t="s">
        <v>1370</v>
      </c>
      <c r="I1002" s="46">
        <v>5</v>
      </c>
      <c r="J1002" s="46" t="s">
        <v>1106</v>
      </c>
      <c r="K1002" s="46"/>
      <c r="L1002" s="45" t="str" cm="1">
        <f t="array" ref="L1002">_xlfn.IFS(H1002=Kontrakter!$B$3,Kontrakter!$C$3,H1002=Kontrakter!$B$2,Kontrakter!$C$2,H1002=Kontrakter!$B$4,Kontrakter!$C$4,H1002=Kontrakter!$B$5,Kontrakter!$C$5,H1002=Kontrakter!$B$6,Kontrakter!$C$6,H1002=Kontrakter!$B$7,Kontrakter!$C$7,H1002=Kontrakter!$B$8,Kontrakter!$C$8,H1002=Kontrakter!$B$9,Kontrakter!$C$9,H1002=Kontrakter!$B$10,Kontrakter!$C$10,H1002=Kontrakter!$B$11,Kontrakter!$C$11)</f>
        <v>Elsikkerhet Norge AS</v>
      </c>
      <c r="M1002" s="45" cm="1">
        <f t="array" ref="M1002">_xlfn.IFS(L1002=Kontrakter!$C$3,Kontrakter!$D$3,L1002=Kontrakter!$C$2,Kontrakter!$D$2,L1002=Kontrakter!$C$4,Kontrakter!$D$4,L1002=Kontrakter!$C$5,Kontrakter!$D$5,L1002=Kontrakter!$C$6,Kontrakter!$D$6,L1002=Kontrakter!$C$7,Kontrakter!$D$7,L1002=Kontrakter!$C$8,Kontrakter!$D$8,L1002=Kontrakter!$C$9,Kontrakter!$D$9,L1002=Kontrakter!$C$10,Kontrakter!$D$10,L1002=Kontrakter!$C$11,Kontrakter!$D$11)</f>
        <v>48055999</v>
      </c>
      <c r="N1002" s="47" t="str" cm="1">
        <f t="array" ref="N1002">_xlfn.IFS(L1002=Kontrakter!$C$3,Kontrakter!$E$3,L1002=Kontrakter!$C$2,Kontrakter!$E$2,L1002=Kontrakter!$C$4,Kontrakter!$E$4,L1002=Kontrakter!$C$5,Kontrakter!$E$5,L1002=Kontrakter!$C$6,Kontrakter!$E$6,L1002=Kontrakter!$C$7,Kontrakter!$E$7,L1002=Kontrakter!$C$8,Kontrakter!$E$8,L1002=Kontrakter!$C$9,Kontrakter!$E$9,L1002=Kontrakter!$C$10,Kontrakter!$E$10,L1002=Kontrakter!$C$11,Kontrakter!$E$11)</f>
        <v>tilsyn@elvia.no</v>
      </c>
    </row>
    <row r="1003" spans="1:14" s="42" customFormat="1" x14ac:dyDescent="0.3">
      <c r="A1003" s="43">
        <v>1971</v>
      </c>
      <c r="B1003" s="42" t="s">
        <v>1118</v>
      </c>
      <c r="C1003" s="42" t="s">
        <v>1119</v>
      </c>
      <c r="D1003" s="42" t="s">
        <v>12</v>
      </c>
      <c r="F1003" s="42">
        <v>3026</v>
      </c>
      <c r="G1003" s="42" t="s">
        <v>1602</v>
      </c>
      <c r="H1003" s="45" t="s">
        <v>1370</v>
      </c>
      <c r="I1003" s="46">
        <v>5</v>
      </c>
      <c r="J1003" s="46" t="s">
        <v>1106</v>
      </c>
      <c r="K1003" s="46"/>
      <c r="L1003" s="45" t="str" cm="1">
        <f t="array" ref="L1003">_xlfn.IFS(H1003=Kontrakter!$B$3,Kontrakter!$C$3,H1003=Kontrakter!$B$2,Kontrakter!$C$2,H1003=Kontrakter!$B$4,Kontrakter!$C$4,H1003=Kontrakter!$B$5,Kontrakter!$C$5,H1003=Kontrakter!$B$6,Kontrakter!$C$6,H1003=Kontrakter!$B$7,Kontrakter!$C$7,H1003=Kontrakter!$B$8,Kontrakter!$C$8,H1003=Kontrakter!$B$9,Kontrakter!$C$9,H1003=Kontrakter!$B$10,Kontrakter!$C$10,H1003=Kontrakter!$B$11,Kontrakter!$C$11)</f>
        <v>Elsikkerhet Norge AS</v>
      </c>
      <c r="M1003" s="45" cm="1">
        <f t="array" ref="M1003">_xlfn.IFS(L1003=Kontrakter!$C$3,Kontrakter!$D$3,L1003=Kontrakter!$C$2,Kontrakter!$D$2,L1003=Kontrakter!$C$4,Kontrakter!$D$4,L1003=Kontrakter!$C$5,Kontrakter!$D$5,L1003=Kontrakter!$C$6,Kontrakter!$D$6,L1003=Kontrakter!$C$7,Kontrakter!$D$7,L1003=Kontrakter!$C$8,Kontrakter!$D$8,L1003=Kontrakter!$C$9,Kontrakter!$D$9,L1003=Kontrakter!$C$10,Kontrakter!$D$10,L1003=Kontrakter!$C$11,Kontrakter!$D$11)</f>
        <v>48055999</v>
      </c>
      <c r="N1003" s="47" t="str" cm="1">
        <f t="array" ref="N1003">_xlfn.IFS(L1003=Kontrakter!$C$3,Kontrakter!$E$3,L1003=Kontrakter!$C$2,Kontrakter!$E$2,L1003=Kontrakter!$C$4,Kontrakter!$E$4,L1003=Kontrakter!$C$5,Kontrakter!$E$5,L1003=Kontrakter!$C$6,Kontrakter!$E$6,L1003=Kontrakter!$C$7,Kontrakter!$E$7,L1003=Kontrakter!$C$8,Kontrakter!$E$8,L1003=Kontrakter!$C$9,Kontrakter!$E$9,L1003=Kontrakter!$C$10,Kontrakter!$E$10,L1003=Kontrakter!$C$11,Kontrakter!$E$11)</f>
        <v>tilsyn@elvia.no</v>
      </c>
    </row>
    <row r="1004" spans="1:14" s="42" customFormat="1" x14ac:dyDescent="0.3">
      <c r="A1004" s="43">
        <v>2000</v>
      </c>
      <c r="B1004" s="42" t="s">
        <v>1083</v>
      </c>
      <c r="C1004" s="42" t="s">
        <v>1120</v>
      </c>
      <c r="D1004" s="42" t="s">
        <v>16</v>
      </c>
      <c r="F1004" s="42">
        <v>3030</v>
      </c>
      <c r="G1004" s="42" t="s">
        <v>1602</v>
      </c>
      <c r="H1004" s="45" t="s">
        <v>1369</v>
      </c>
      <c r="I1004" s="46">
        <v>6</v>
      </c>
      <c r="J1004" s="46" t="s">
        <v>1083</v>
      </c>
      <c r="K1004" s="46"/>
      <c r="L1004" s="45" t="str" cm="1">
        <f t="array" ref="L1004">_xlfn.IFS(H1004=Kontrakter!$B$3,Kontrakter!$C$3,H1004=Kontrakter!$B$2,Kontrakter!$C$2,H1004=Kontrakter!$B$4,Kontrakter!$C$4,H1004=Kontrakter!$B$5,Kontrakter!$C$5,H1004=Kontrakter!$B$6,Kontrakter!$C$6,H1004=Kontrakter!$B$7,Kontrakter!$C$7,H1004=Kontrakter!$B$8,Kontrakter!$C$8,H1004=Kontrakter!$B$9,Kontrakter!$C$9,H1004=Kontrakter!$B$10,Kontrakter!$C$10,H1004=Kontrakter!$B$11,Kontrakter!$C$11)</f>
        <v>Rejlers Elsikkerhet AS</v>
      </c>
      <c r="M1004" s="45" cm="1">
        <f t="array" ref="M1004">_xlfn.IFS(L1004=Kontrakter!$C$3,Kontrakter!$D$3,L1004=Kontrakter!$C$2,Kontrakter!$D$2,L1004=Kontrakter!$C$4,Kontrakter!$D$4,L1004=Kontrakter!$C$5,Kontrakter!$D$5,L1004=Kontrakter!$C$6,Kontrakter!$D$6,L1004=Kontrakter!$C$7,Kontrakter!$D$7,L1004=Kontrakter!$C$8,Kontrakter!$D$8,L1004=Kontrakter!$C$9,Kontrakter!$D$9,L1004=Kontrakter!$C$10,Kontrakter!$D$10,L1004=Kontrakter!$C$11,Kontrakter!$D$11)</f>
        <v>95823000</v>
      </c>
      <c r="N1004" s="47" t="str" cm="1">
        <f t="array" ref="N1004">_xlfn.IFS(L1004=Kontrakter!$C$3,Kontrakter!$E$3,L1004=Kontrakter!$C$2,Kontrakter!$E$2,L1004=Kontrakter!$C$4,Kontrakter!$E$4,L1004=Kontrakter!$C$5,Kontrakter!$E$5,L1004=Kontrakter!$C$6,Kontrakter!$E$6,L1004=Kontrakter!$C$7,Kontrakter!$E$7,L1004=Kontrakter!$C$8,Kontrakter!$E$8,L1004=Kontrakter!$C$9,Kontrakter!$E$9,L1004=Kontrakter!$C$10,Kontrakter!$E$10,L1004=Kontrakter!$C$11,Kontrakter!$E$11)</f>
        <v>tilsyn@elvia.no</v>
      </c>
    </row>
    <row r="1005" spans="1:14" s="42" customFormat="1" x14ac:dyDescent="0.3">
      <c r="A1005" s="43">
        <v>2001</v>
      </c>
      <c r="B1005" s="42" t="s">
        <v>1083</v>
      </c>
      <c r="C1005" s="42" t="s">
        <v>1122</v>
      </c>
      <c r="D1005" s="42" t="s">
        <v>12</v>
      </c>
      <c r="F1005" s="42">
        <v>3030</v>
      </c>
      <c r="G1005" s="42" t="s">
        <v>1602</v>
      </c>
      <c r="H1005" s="45" t="s">
        <v>1369</v>
      </c>
      <c r="I1005" s="46">
        <v>6</v>
      </c>
      <c r="J1005" s="46" t="s">
        <v>1083</v>
      </c>
      <c r="K1005" s="46"/>
      <c r="L1005" s="45" t="str" cm="1">
        <f t="array" ref="L1005">_xlfn.IFS(H1005=Kontrakter!$B$3,Kontrakter!$C$3,H1005=Kontrakter!$B$2,Kontrakter!$C$2,H1005=Kontrakter!$B$4,Kontrakter!$C$4,H1005=Kontrakter!$B$5,Kontrakter!$C$5,H1005=Kontrakter!$B$6,Kontrakter!$C$6,H1005=Kontrakter!$B$7,Kontrakter!$C$7,H1005=Kontrakter!$B$8,Kontrakter!$C$8,H1005=Kontrakter!$B$9,Kontrakter!$C$9,H1005=Kontrakter!$B$10,Kontrakter!$C$10,H1005=Kontrakter!$B$11,Kontrakter!$C$11)</f>
        <v>Rejlers Elsikkerhet AS</v>
      </c>
      <c r="M1005" s="45" cm="1">
        <f t="array" ref="M1005">_xlfn.IFS(L1005=Kontrakter!$C$3,Kontrakter!$D$3,L1005=Kontrakter!$C$2,Kontrakter!$D$2,L1005=Kontrakter!$C$4,Kontrakter!$D$4,L1005=Kontrakter!$C$5,Kontrakter!$D$5,L1005=Kontrakter!$C$6,Kontrakter!$D$6,L1005=Kontrakter!$C$7,Kontrakter!$D$7,L1005=Kontrakter!$C$8,Kontrakter!$D$8,L1005=Kontrakter!$C$9,Kontrakter!$D$9,L1005=Kontrakter!$C$10,Kontrakter!$D$10,L1005=Kontrakter!$C$11,Kontrakter!$D$11)</f>
        <v>95823000</v>
      </c>
      <c r="N1005" s="47" t="str" cm="1">
        <f t="array" ref="N1005">_xlfn.IFS(L1005=Kontrakter!$C$3,Kontrakter!$E$3,L1005=Kontrakter!$C$2,Kontrakter!$E$2,L1005=Kontrakter!$C$4,Kontrakter!$E$4,L1005=Kontrakter!$C$5,Kontrakter!$E$5,L1005=Kontrakter!$C$6,Kontrakter!$E$6,L1005=Kontrakter!$C$7,Kontrakter!$E$7,L1005=Kontrakter!$C$8,Kontrakter!$E$8,L1005=Kontrakter!$C$9,Kontrakter!$E$9,L1005=Kontrakter!$C$10,Kontrakter!$E$10,L1005=Kontrakter!$C$11,Kontrakter!$E$11)</f>
        <v>tilsyn@elvia.no</v>
      </c>
    </row>
    <row r="1006" spans="1:14" s="42" customFormat="1" x14ac:dyDescent="0.3">
      <c r="A1006" s="43">
        <v>2003</v>
      </c>
      <c r="B1006" s="42" t="s">
        <v>1083</v>
      </c>
      <c r="C1006" s="42" t="s">
        <v>1123</v>
      </c>
      <c r="D1006" s="42" t="s">
        <v>16</v>
      </c>
      <c r="F1006" s="42">
        <v>3030</v>
      </c>
      <c r="G1006" s="42" t="s">
        <v>1602</v>
      </c>
      <c r="H1006" s="45" t="s">
        <v>1369</v>
      </c>
      <c r="I1006" s="46">
        <v>6</v>
      </c>
      <c r="J1006" s="46" t="s">
        <v>1083</v>
      </c>
      <c r="K1006" s="46"/>
      <c r="L1006" s="45" t="str" cm="1">
        <f t="array" ref="L1006">_xlfn.IFS(H1006=Kontrakter!$B$3,Kontrakter!$C$3,H1006=Kontrakter!$B$2,Kontrakter!$C$2,H1006=Kontrakter!$B$4,Kontrakter!$C$4,H1006=Kontrakter!$B$5,Kontrakter!$C$5,H1006=Kontrakter!$B$6,Kontrakter!$C$6,H1006=Kontrakter!$B$7,Kontrakter!$C$7,H1006=Kontrakter!$B$8,Kontrakter!$C$8,H1006=Kontrakter!$B$9,Kontrakter!$C$9,H1006=Kontrakter!$B$10,Kontrakter!$C$10,H1006=Kontrakter!$B$11,Kontrakter!$C$11)</f>
        <v>Rejlers Elsikkerhet AS</v>
      </c>
      <c r="M1006" s="45" cm="1">
        <f t="array" ref="M1006">_xlfn.IFS(L1006=Kontrakter!$C$3,Kontrakter!$D$3,L1006=Kontrakter!$C$2,Kontrakter!$D$2,L1006=Kontrakter!$C$4,Kontrakter!$D$4,L1006=Kontrakter!$C$5,Kontrakter!$D$5,L1006=Kontrakter!$C$6,Kontrakter!$D$6,L1006=Kontrakter!$C$7,Kontrakter!$D$7,L1006=Kontrakter!$C$8,Kontrakter!$D$8,L1006=Kontrakter!$C$9,Kontrakter!$D$9,L1006=Kontrakter!$C$10,Kontrakter!$D$10,L1006=Kontrakter!$C$11,Kontrakter!$D$11)</f>
        <v>95823000</v>
      </c>
      <c r="N1006" s="47" t="str" cm="1">
        <f t="array" ref="N1006">_xlfn.IFS(L1006=Kontrakter!$C$3,Kontrakter!$E$3,L1006=Kontrakter!$C$2,Kontrakter!$E$2,L1006=Kontrakter!$C$4,Kontrakter!$E$4,L1006=Kontrakter!$C$5,Kontrakter!$E$5,L1006=Kontrakter!$C$6,Kontrakter!$E$6,L1006=Kontrakter!$C$7,Kontrakter!$E$7,L1006=Kontrakter!$C$8,Kontrakter!$E$8,L1006=Kontrakter!$C$9,Kontrakter!$E$9,L1006=Kontrakter!$C$10,Kontrakter!$E$10,L1006=Kontrakter!$C$11,Kontrakter!$E$11)</f>
        <v>tilsyn@elvia.no</v>
      </c>
    </row>
    <row r="1007" spans="1:14" s="42" customFormat="1" x14ac:dyDescent="0.3">
      <c r="A1007" s="43">
        <v>2004</v>
      </c>
      <c r="B1007" s="42" t="s">
        <v>1083</v>
      </c>
      <c r="C1007" s="42" t="s">
        <v>1124</v>
      </c>
      <c r="D1007" s="42" t="s">
        <v>16</v>
      </c>
      <c r="F1007" s="42">
        <v>3030</v>
      </c>
      <c r="G1007" s="42" t="s">
        <v>1602</v>
      </c>
      <c r="H1007" s="45" t="s">
        <v>1369</v>
      </c>
      <c r="I1007" s="46">
        <v>6</v>
      </c>
      <c r="J1007" s="46" t="s">
        <v>1083</v>
      </c>
      <c r="K1007" s="46"/>
      <c r="L1007" s="45" t="str" cm="1">
        <f t="array" ref="L1007">_xlfn.IFS(H1007=Kontrakter!$B$3,Kontrakter!$C$3,H1007=Kontrakter!$B$2,Kontrakter!$C$2,H1007=Kontrakter!$B$4,Kontrakter!$C$4,H1007=Kontrakter!$B$5,Kontrakter!$C$5,H1007=Kontrakter!$B$6,Kontrakter!$C$6,H1007=Kontrakter!$B$7,Kontrakter!$C$7,H1007=Kontrakter!$B$8,Kontrakter!$C$8,H1007=Kontrakter!$B$9,Kontrakter!$C$9,H1007=Kontrakter!$B$10,Kontrakter!$C$10,H1007=Kontrakter!$B$11,Kontrakter!$C$11)</f>
        <v>Rejlers Elsikkerhet AS</v>
      </c>
      <c r="M1007" s="45" cm="1">
        <f t="array" ref="M1007">_xlfn.IFS(L1007=Kontrakter!$C$3,Kontrakter!$D$3,L1007=Kontrakter!$C$2,Kontrakter!$D$2,L1007=Kontrakter!$C$4,Kontrakter!$D$4,L1007=Kontrakter!$C$5,Kontrakter!$D$5,L1007=Kontrakter!$C$6,Kontrakter!$D$6,L1007=Kontrakter!$C$7,Kontrakter!$D$7,L1007=Kontrakter!$C$8,Kontrakter!$D$8,L1007=Kontrakter!$C$9,Kontrakter!$D$9,L1007=Kontrakter!$C$10,Kontrakter!$D$10,L1007=Kontrakter!$C$11,Kontrakter!$D$11)</f>
        <v>95823000</v>
      </c>
      <c r="N1007" s="47" t="str" cm="1">
        <f t="array" ref="N1007">_xlfn.IFS(L1007=Kontrakter!$C$3,Kontrakter!$E$3,L1007=Kontrakter!$C$2,Kontrakter!$E$2,L1007=Kontrakter!$C$4,Kontrakter!$E$4,L1007=Kontrakter!$C$5,Kontrakter!$E$5,L1007=Kontrakter!$C$6,Kontrakter!$E$6,L1007=Kontrakter!$C$7,Kontrakter!$E$7,L1007=Kontrakter!$C$8,Kontrakter!$E$8,L1007=Kontrakter!$C$9,Kontrakter!$E$9,L1007=Kontrakter!$C$10,Kontrakter!$E$10,L1007=Kontrakter!$C$11,Kontrakter!$E$11)</f>
        <v>tilsyn@elvia.no</v>
      </c>
    </row>
    <row r="1008" spans="1:14" s="42" customFormat="1" x14ac:dyDescent="0.3">
      <c r="A1008" s="43">
        <v>2005</v>
      </c>
      <c r="B1008" s="42" t="s">
        <v>1125</v>
      </c>
      <c r="C1008" s="42" t="s">
        <v>1126</v>
      </c>
      <c r="D1008" s="42" t="s">
        <v>15</v>
      </c>
      <c r="F1008" s="42">
        <v>3027</v>
      </c>
      <c r="G1008" s="42" t="s">
        <v>1602</v>
      </c>
      <c r="H1008" s="45" t="s">
        <v>1369</v>
      </c>
      <c r="I1008" s="46">
        <v>6</v>
      </c>
      <c r="J1008" s="46" t="s">
        <v>1125</v>
      </c>
      <c r="K1008" s="46"/>
      <c r="L1008" s="45" t="str" cm="1">
        <f t="array" ref="L1008">_xlfn.IFS(H1008=Kontrakter!$B$3,Kontrakter!$C$3,H1008=Kontrakter!$B$2,Kontrakter!$C$2,H1008=Kontrakter!$B$4,Kontrakter!$C$4,H1008=Kontrakter!$B$5,Kontrakter!$C$5,H1008=Kontrakter!$B$6,Kontrakter!$C$6,H1008=Kontrakter!$B$7,Kontrakter!$C$7,H1008=Kontrakter!$B$8,Kontrakter!$C$8,H1008=Kontrakter!$B$9,Kontrakter!$C$9,H1008=Kontrakter!$B$10,Kontrakter!$C$10,H1008=Kontrakter!$B$11,Kontrakter!$C$11)</f>
        <v>Rejlers Elsikkerhet AS</v>
      </c>
      <c r="M1008" s="45" cm="1">
        <f t="array" ref="M1008">_xlfn.IFS(L1008=Kontrakter!$C$3,Kontrakter!$D$3,L1008=Kontrakter!$C$2,Kontrakter!$D$2,L1008=Kontrakter!$C$4,Kontrakter!$D$4,L1008=Kontrakter!$C$5,Kontrakter!$D$5,L1008=Kontrakter!$C$6,Kontrakter!$D$6,L1008=Kontrakter!$C$7,Kontrakter!$D$7,L1008=Kontrakter!$C$8,Kontrakter!$D$8,L1008=Kontrakter!$C$9,Kontrakter!$D$9,L1008=Kontrakter!$C$10,Kontrakter!$D$10,L1008=Kontrakter!$C$11,Kontrakter!$D$11)</f>
        <v>95823000</v>
      </c>
      <c r="N1008" s="47" t="str" cm="1">
        <f t="array" ref="N1008">_xlfn.IFS(L1008=Kontrakter!$C$3,Kontrakter!$E$3,L1008=Kontrakter!$C$2,Kontrakter!$E$2,L1008=Kontrakter!$C$4,Kontrakter!$E$4,L1008=Kontrakter!$C$5,Kontrakter!$E$5,L1008=Kontrakter!$C$6,Kontrakter!$E$6,L1008=Kontrakter!$C$7,Kontrakter!$E$7,L1008=Kontrakter!$C$8,Kontrakter!$E$8,L1008=Kontrakter!$C$9,Kontrakter!$E$9,L1008=Kontrakter!$C$10,Kontrakter!$E$10,L1008=Kontrakter!$C$11,Kontrakter!$E$11)</f>
        <v>tilsyn@elvia.no</v>
      </c>
    </row>
    <row r="1009" spans="1:14" s="42" customFormat="1" x14ac:dyDescent="0.3">
      <c r="A1009" s="43">
        <v>2006</v>
      </c>
      <c r="B1009" s="42" t="s">
        <v>1127</v>
      </c>
      <c r="C1009" s="42" t="s">
        <v>1128</v>
      </c>
      <c r="D1009" s="42" t="s">
        <v>16</v>
      </c>
      <c r="F1009" s="42">
        <v>3027</v>
      </c>
      <c r="G1009" s="42" t="s">
        <v>1602</v>
      </c>
      <c r="H1009" s="45" t="s">
        <v>1369</v>
      </c>
      <c r="I1009" s="46">
        <v>6</v>
      </c>
      <c r="J1009" s="46" t="s">
        <v>1125</v>
      </c>
      <c r="K1009" s="46"/>
      <c r="L1009" s="45" t="str" cm="1">
        <f t="array" ref="L1009">_xlfn.IFS(H1009=Kontrakter!$B$3,Kontrakter!$C$3,H1009=Kontrakter!$B$2,Kontrakter!$C$2,H1009=Kontrakter!$B$4,Kontrakter!$C$4,H1009=Kontrakter!$B$5,Kontrakter!$C$5,H1009=Kontrakter!$B$6,Kontrakter!$C$6,H1009=Kontrakter!$B$7,Kontrakter!$C$7,H1009=Kontrakter!$B$8,Kontrakter!$C$8,H1009=Kontrakter!$B$9,Kontrakter!$C$9,H1009=Kontrakter!$B$10,Kontrakter!$C$10,H1009=Kontrakter!$B$11,Kontrakter!$C$11)</f>
        <v>Rejlers Elsikkerhet AS</v>
      </c>
      <c r="M1009" s="45" cm="1">
        <f t="array" ref="M1009">_xlfn.IFS(L1009=Kontrakter!$C$3,Kontrakter!$D$3,L1009=Kontrakter!$C$2,Kontrakter!$D$2,L1009=Kontrakter!$C$4,Kontrakter!$D$4,L1009=Kontrakter!$C$5,Kontrakter!$D$5,L1009=Kontrakter!$C$6,Kontrakter!$D$6,L1009=Kontrakter!$C$7,Kontrakter!$D$7,L1009=Kontrakter!$C$8,Kontrakter!$D$8,L1009=Kontrakter!$C$9,Kontrakter!$D$9,L1009=Kontrakter!$C$10,Kontrakter!$D$10,L1009=Kontrakter!$C$11,Kontrakter!$D$11)</f>
        <v>95823000</v>
      </c>
      <c r="N1009" s="47" t="str" cm="1">
        <f t="array" ref="N1009">_xlfn.IFS(L1009=Kontrakter!$C$3,Kontrakter!$E$3,L1009=Kontrakter!$C$2,Kontrakter!$E$2,L1009=Kontrakter!$C$4,Kontrakter!$E$4,L1009=Kontrakter!$C$5,Kontrakter!$E$5,L1009=Kontrakter!$C$6,Kontrakter!$E$6,L1009=Kontrakter!$C$7,Kontrakter!$E$7,L1009=Kontrakter!$C$8,Kontrakter!$E$8,L1009=Kontrakter!$C$9,Kontrakter!$E$9,L1009=Kontrakter!$C$10,Kontrakter!$E$10,L1009=Kontrakter!$C$11,Kontrakter!$E$11)</f>
        <v>tilsyn@elvia.no</v>
      </c>
    </row>
    <row r="1010" spans="1:14" s="42" customFormat="1" x14ac:dyDescent="0.3">
      <c r="A1010" s="43">
        <v>2007</v>
      </c>
      <c r="B1010" s="42" t="s">
        <v>1129</v>
      </c>
      <c r="C1010" s="42" t="s">
        <v>1130</v>
      </c>
      <c r="D1010" s="42" t="s">
        <v>16</v>
      </c>
      <c r="F1010" s="42">
        <v>3030</v>
      </c>
      <c r="G1010" s="42" t="s">
        <v>1602</v>
      </c>
      <c r="H1010" s="45" t="s">
        <v>1369</v>
      </c>
      <c r="I1010" s="46">
        <v>6</v>
      </c>
      <c r="J1010" s="46" t="s">
        <v>1083</v>
      </c>
      <c r="K1010" s="46"/>
      <c r="L1010" s="45" t="str" cm="1">
        <f t="array" ref="L1010">_xlfn.IFS(H1010=Kontrakter!$B$3,Kontrakter!$C$3,H1010=Kontrakter!$B$2,Kontrakter!$C$2,H1010=Kontrakter!$B$4,Kontrakter!$C$4,H1010=Kontrakter!$B$5,Kontrakter!$C$5,H1010=Kontrakter!$B$6,Kontrakter!$C$6,H1010=Kontrakter!$B$7,Kontrakter!$C$7,H1010=Kontrakter!$B$8,Kontrakter!$C$8,H1010=Kontrakter!$B$9,Kontrakter!$C$9,H1010=Kontrakter!$B$10,Kontrakter!$C$10,H1010=Kontrakter!$B$11,Kontrakter!$C$11)</f>
        <v>Rejlers Elsikkerhet AS</v>
      </c>
      <c r="M1010" s="45" cm="1">
        <f t="array" ref="M1010">_xlfn.IFS(L1010=Kontrakter!$C$3,Kontrakter!$D$3,L1010=Kontrakter!$C$2,Kontrakter!$D$2,L1010=Kontrakter!$C$4,Kontrakter!$D$4,L1010=Kontrakter!$C$5,Kontrakter!$D$5,L1010=Kontrakter!$C$6,Kontrakter!$D$6,L1010=Kontrakter!$C$7,Kontrakter!$D$7,L1010=Kontrakter!$C$8,Kontrakter!$D$8,L1010=Kontrakter!$C$9,Kontrakter!$D$9,L1010=Kontrakter!$C$10,Kontrakter!$D$10,L1010=Kontrakter!$C$11,Kontrakter!$D$11)</f>
        <v>95823000</v>
      </c>
      <c r="N1010" s="47" t="str" cm="1">
        <f t="array" ref="N1010">_xlfn.IFS(L1010=Kontrakter!$C$3,Kontrakter!$E$3,L1010=Kontrakter!$C$2,Kontrakter!$E$2,L1010=Kontrakter!$C$4,Kontrakter!$E$4,L1010=Kontrakter!$C$5,Kontrakter!$E$5,L1010=Kontrakter!$C$6,Kontrakter!$E$6,L1010=Kontrakter!$C$7,Kontrakter!$E$7,L1010=Kontrakter!$C$8,Kontrakter!$E$8,L1010=Kontrakter!$C$9,Kontrakter!$E$9,L1010=Kontrakter!$C$10,Kontrakter!$E$10,L1010=Kontrakter!$C$11,Kontrakter!$E$11)</f>
        <v>tilsyn@elvia.no</v>
      </c>
    </row>
    <row r="1011" spans="1:14" s="42" customFormat="1" x14ac:dyDescent="0.3">
      <c r="A1011" s="43">
        <v>2008</v>
      </c>
      <c r="B1011" s="42" t="s">
        <v>1131</v>
      </c>
      <c r="C1011" s="42" t="s">
        <v>1132</v>
      </c>
      <c r="D1011" s="42" t="s">
        <v>16</v>
      </c>
      <c r="F1011" s="42">
        <v>3027</v>
      </c>
      <c r="G1011" s="42" t="s">
        <v>1602</v>
      </c>
      <c r="H1011" s="45" t="s">
        <v>1369</v>
      </c>
      <c r="I1011" s="46">
        <v>6</v>
      </c>
      <c r="J1011" s="46" t="s">
        <v>1125</v>
      </c>
      <c r="K1011" s="46"/>
      <c r="L1011" s="45" t="str" cm="1">
        <f t="array" ref="L1011">_xlfn.IFS(H1011=Kontrakter!$B$3,Kontrakter!$C$3,H1011=Kontrakter!$B$2,Kontrakter!$C$2,H1011=Kontrakter!$B$4,Kontrakter!$C$4,H1011=Kontrakter!$B$5,Kontrakter!$C$5,H1011=Kontrakter!$B$6,Kontrakter!$C$6,H1011=Kontrakter!$B$7,Kontrakter!$C$7,H1011=Kontrakter!$B$8,Kontrakter!$C$8,H1011=Kontrakter!$B$9,Kontrakter!$C$9,H1011=Kontrakter!$B$10,Kontrakter!$C$10,H1011=Kontrakter!$B$11,Kontrakter!$C$11)</f>
        <v>Rejlers Elsikkerhet AS</v>
      </c>
      <c r="M1011" s="45" cm="1">
        <f t="array" ref="M1011">_xlfn.IFS(L1011=Kontrakter!$C$3,Kontrakter!$D$3,L1011=Kontrakter!$C$2,Kontrakter!$D$2,L1011=Kontrakter!$C$4,Kontrakter!$D$4,L1011=Kontrakter!$C$5,Kontrakter!$D$5,L1011=Kontrakter!$C$6,Kontrakter!$D$6,L1011=Kontrakter!$C$7,Kontrakter!$D$7,L1011=Kontrakter!$C$8,Kontrakter!$D$8,L1011=Kontrakter!$C$9,Kontrakter!$D$9,L1011=Kontrakter!$C$10,Kontrakter!$D$10,L1011=Kontrakter!$C$11,Kontrakter!$D$11)</f>
        <v>95823000</v>
      </c>
      <c r="N1011" s="47" t="str" cm="1">
        <f t="array" ref="N1011">_xlfn.IFS(L1011=Kontrakter!$C$3,Kontrakter!$E$3,L1011=Kontrakter!$C$2,Kontrakter!$E$2,L1011=Kontrakter!$C$4,Kontrakter!$E$4,L1011=Kontrakter!$C$5,Kontrakter!$E$5,L1011=Kontrakter!$C$6,Kontrakter!$E$6,L1011=Kontrakter!$C$7,Kontrakter!$E$7,L1011=Kontrakter!$C$8,Kontrakter!$E$8,L1011=Kontrakter!$C$9,Kontrakter!$E$9,L1011=Kontrakter!$C$10,Kontrakter!$E$10,L1011=Kontrakter!$C$11,Kontrakter!$E$11)</f>
        <v>tilsyn@elvia.no</v>
      </c>
    </row>
    <row r="1012" spans="1:14" s="42" customFormat="1" x14ac:dyDescent="0.3">
      <c r="A1012" s="43">
        <v>2009</v>
      </c>
      <c r="B1012" s="42" t="s">
        <v>1133</v>
      </c>
      <c r="C1012" s="42" t="s">
        <v>1134</v>
      </c>
      <c r="D1012" s="42" t="s">
        <v>16</v>
      </c>
      <c r="F1012" s="42">
        <v>3027</v>
      </c>
      <c r="G1012" s="42" t="s">
        <v>1602</v>
      </c>
      <c r="H1012" s="45" t="s">
        <v>1369</v>
      </c>
      <c r="I1012" s="46">
        <v>6</v>
      </c>
      <c r="J1012" s="46" t="s">
        <v>1125</v>
      </c>
      <c r="K1012" s="46"/>
      <c r="L1012" s="45" t="str" cm="1">
        <f t="array" ref="L1012">_xlfn.IFS(H1012=Kontrakter!$B$3,Kontrakter!$C$3,H1012=Kontrakter!$B$2,Kontrakter!$C$2,H1012=Kontrakter!$B$4,Kontrakter!$C$4,H1012=Kontrakter!$B$5,Kontrakter!$C$5,H1012=Kontrakter!$B$6,Kontrakter!$C$6,H1012=Kontrakter!$B$7,Kontrakter!$C$7,H1012=Kontrakter!$B$8,Kontrakter!$C$8,H1012=Kontrakter!$B$9,Kontrakter!$C$9,H1012=Kontrakter!$B$10,Kontrakter!$C$10,H1012=Kontrakter!$B$11,Kontrakter!$C$11)</f>
        <v>Rejlers Elsikkerhet AS</v>
      </c>
      <c r="M1012" s="45" cm="1">
        <f t="array" ref="M1012">_xlfn.IFS(L1012=Kontrakter!$C$3,Kontrakter!$D$3,L1012=Kontrakter!$C$2,Kontrakter!$D$2,L1012=Kontrakter!$C$4,Kontrakter!$D$4,L1012=Kontrakter!$C$5,Kontrakter!$D$5,L1012=Kontrakter!$C$6,Kontrakter!$D$6,L1012=Kontrakter!$C$7,Kontrakter!$D$7,L1012=Kontrakter!$C$8,Kontrakter!$D$8,L1012=Kontrakter!$C$9,Kontrakter!$D$9,L1012=Kontrakter!$C$10,Kontrakter!$D$10,L1012=Kontrakter!$C$11,Kontrakter!$D$11)</f>
        <v>95823000</v>
      </c>
      <c r="N1012" s="47" t="str" cm="1">
        <f t="array" ref="N1012">_xlfn.IFS(L1012=Kontrakter!$C$3,Kontrakter!$E$3,L1012=Kontrakter!$C$2,Kontrakter!$E$2,L1012=Kontrakter!$C$4,Kontrakter!$E$4,L1012=Kontrakter!$C$5,Kontrakter!$E$5,L1012=Kontrakter!$C$6,Kontrakter!$E$6,L1012=Kontrakter!$C$7,Kontrakter!$E$7,L1012=Kontrakter!$C$8,Kontrakter!$E$8,L1012=Kontrakter!$C$9,Kontrakter!$E$9,L1012=Kontrakter!$C$10,Kontrakter!$E$10,L1012=Kontrakter!$C$11,Kontrakter!$E$11)</f>
        <v>tilsyn@elvia.no</v>
      </c>
    </row>
    <row r="1013" spans="1:14" s="42" customFormat="1" x14ac:dyDescent="0.3">
      <c r="A1013" s="43">
        <v>2010</v>
      </c>
      <c r="B1013" s="42" t="s">
        <v>1135</v>
      </c>
      <c r="C1013" s="42" t="s">
        <v>1136</v>
      </c>
      <c r="D1013" s="42" t="s">
        <v>16</v>
      </c>
      <c r="F1013" s="42">
        <v>3030</v>
      </c>
      <c r="G1013" s="42" t="s">
        <v>1602</v>
      </c>
      <c r="H1013" s="45" t="s">
        <v>1369</v>
      </c>
      <c r="I1013" s="46">
        <v>6</v>
      </c>
      <c r="J1013" s="46" t="s">
        <v>1083</v>
      </c>
      <c r="K1013" s="46"/>
      <c r="L1013" s="45" t="str" cm="1">
        <f t="array" ref="L1013">_xlfn.IFS(H1013=Kontrakter!$B$3,Kontrakter!$C$3,H1013=Kontrakter!$B$2,Kontrakter!$C$2,H1013=Kontrakter!$B$4,Kontrakter!$C$4,H1013=Kontrakter!$B$5,Kontrakter!$C$5,H1013=Kontrakter!$B$6,Kontrakter!$C$6,H1013=Kontrakter!$B$7,Kontrakter!$C$7,H1013=Kontrakter!$B$8,Kontrakter!$C$8,H1013=Kontrakter!$B$9,Kontrakter!$C$9,H1013=Kontrakter!$B$10,Kontrakter!$C$10,H1013=Kontrakter!$B$11,Kontrakter!$C$11)</f>
        <v>Rejlers Elsikkerhet AS</v>
      </c>
      <c r="M1013" s="45" cm="1">
        <f t="array" ref="M1013">_xlfn.IFS(L1013=Kontrakter!$C$3,Kontrakter!$D$3,L1013=Kontrakter!$C$2,Kontrakter!$D$2,L1013=Kontrakter!$C$4,Kontrakter!$D$4,L1013=Kontrakter!$C$5,Kontrakter!$D$5,L1013=Kontrakter!$C$6,Kontrakter!$D$6,L1013=Kontrakter!$C$7,Kontrakter!$D$7,L1013=Kontrakter!$C$8,Kontrakter!$D$8,L1013=Kontrakter!$C$9,Kontrakter!$D$9,L1013=Kontrakter!$C$10,Kontrakter!$D$10,L1013=Kontrakter!$C$11,Kontrakter!$D$11)</f>
        <v>95823000</v>
      </c>
      <c r="N1013" s="47" t="str" cm="1">
        <f t="array" ref="N1013">_xlfn.IFS(L1013=Kontrakter!$C$3,Kontrakter!$E$3,L1013=Kontrakter!$C$2,Kontrakter!$E$2,L1013=Kontrakter!$C$4,Kontrakter!$E$4,L1013=Kontrakter!$C$5,Kontrakter!$E$5,L1013=Kontrakter!$C$6,Kontrakter!$E$6,L1013=Kontrakter!$C$7,Kontrakter!$E$7,L1013=Kontrakter!$C$8,Kontrakter!$E$8,L1013=Kontrakter!$C$9,Kontrakter!$E$9,L1013=Kontrakter!$C$10,Kontrakter!$E$10,L1013=Kontrakter!$C$11,Kontrakter!$E$11)</f>
        <v>tilsyn@elvia.no</v>
      </c>
    </row>
    <row r="1014" spans="1:14" s="42" customFormat="1" x14ac:dyDescent="0.3">
      <c r="A1014" s="43">
        <v>2011</v>
      </c>
      <c r="B1014" s="42" t="s">
        <v>1135</v>
      </c>
      <c r="C1014" s="42" t="s">
        <v>1137</v>
      </c>
      <c r="D1014" s="42" t="s">
        <v>12</v>
      </c>
      <c r="F1014" s="42">
        <v>3030</v>
      </c>
      <c r="G1014" s="42" t="s">
        <v>1602</v>
      </c>
      <c r="H1014" s="45" t="s">
        <v>1369</v>
      </c>
      <c r="I1014" s="46">
        <v>6</v>
      </c>
      <c r="J1014" s="46" t="s">
        <v>1083</v>
      </c>
      <c r="K1014" s="46"/>
      <c r="L1014" s="45" t="str" cm="1">
        <f t="array" ref="L1014">_xlfn.IFS(H1014=Kontrakter!$B$3,Kontrakter!$C$3,H1014=Kontrakter!$B$2,Kontrakter!$C$2,H1014=Kontrakter!$B$4,Kontrakter!$C$4,H1014=Kontrakter!$B$5,Kontrakter!$C$5,H1014=Kontrakter!$B$6,Kontrakter!$C$6,H1014=Kontrakter!$B$7,Kontrakter!$C$7,H1014=Kontrakter!$B$8,Kontrakter!$C$8,H1014=Kontrakter!$B$9,Kontrakter!$C$9,H1014=Kontrakter!$B$10,Kontrakter!$C$10,H1014=Kontrakter!$B$11,Kontrakter!$C$11)</f>
        <v>Rejlers Elsikkerhet AS</v>
      </c>
      <c r="M1014" s="45" cm="1">
        <f t="array" ref="M1014">_xlfn.IFS(L1014=Kontrakter!$C$3,Kontrakter!$D$3,L1014=Kontrakter!$C$2,Kontrakter!$D$2,L1014=Kontrakter!$C$4,Kontrakter!$D$4,L1014=Kontrakter!$C$5,Kontrakter!$D$5,L1014=Kontrakter!$C$6,Kontrakter!$D$6,L1014=Kontrakter!$C$7,Kontrakter!$D$7,L1014=Kontrakter!$C$8,Kontrakter!$D$8,L1014=Kontrakter!$C$9,Kontrakter!$D$9,L1014=Kontrakter!$C$10,Kontrakter!$D$10,L1014=Kontrakter!$C$11,Kontrakter!$D$11)</f>
        <v>95823000</v>
      </c>
      <c r="N1014" s="47" t="str" cm="1">
        <f t="array" ref="N1014">_xlfn.IFS(L1014=Kontrakter!$C$3,Kontrakter!$E$3,L1014=Kontrakter!$C$2,Kontrakter!$E$2,L1014=Kontrakter!$C$4,Kontrakter!$E$4,L1014=Kontrakter!$C$5,Kontrakter!$E$5,L1014=Kontrakter!$C$6,Kontrakter!$E$6,L1014=Kontrakter!$C$7,Kontrakter!$E$7,L1014=Kontrakter!$C$8,Kontrakter!$E$8,L1014=Kontrakter!$C$9,Kontrakter!$E$9,L1014=Kontrakter!$C$10,Kontrakter!$E$10,L1014=Kontrakter!$C$11,Kontrakter!$E$11)</f>
        <v>tilsyn@elvia.no</v>
      </c>
    </row>
    <row r="1015" spans="1:14" s="42" customFormat="1" x14ac:dyDescent="0.3">
      <c r="A1015" s="43">
        <v>2012</v>
      </c>
      <c r="B1015" s="42" t="s">
        <v>1083</v>
      </c>
      <c r="C1015" s="42" t="s">
        <v>1138</v>
      </c>
      <c r="D1015" s="42" t="s">
        <v>12</v>
      </c>
      <c r="F1015" s="42">
        <v>3030</v>
      </c>
      <c r="G1015" s="42" t="s">
        <v>1602</v>
      </c>
      <c r="H1015" s="45" t="s">
        <v>1369</v>
      </c>
      <c r="I1015" s="46">
        <v>6</v>
      </c>
      <c r="J1015" s="46" t="s">
        <v>1083</v>
      </c>
      <c r="K1015" s="46"/>
      <c r="L1015" s="45" t="str" cm="1">
        <f t="array" ref="L1015">_xlfn.IFS(H1015=Kontrakter!$B$3,Kontrakter!$C$3,H1015=Kontrakter!$B$2,Kontrakter!$C$2,H1015=Kontrakter!$B$4,Kontrakter!$C$4,H1015=Kontrakter!$B$5,Kontrakter!$C$5,H1015=Kontrakter!$B$6,Kontrakter!$C$6,H1015=Kontrakter!$B$7,Kontrakter!$C$7,H1015=Kontrakter!$B$8,Kontrakter!$C$8,H1015=Kontrakter!$B$9,Kontrakter!$C$9,H1015=Kontrakter!$B$10,Kontrakter!$C$10,H1015=Kontrakter!$B$11,Kontrakter!$C$11)</f>
        <v>Rejlers Elsikkerhet AS</v>
      </c>
      <c r="M1015" s="45" cm="1">
        <f t="array" ref="M1015">_xlfn.IFS(L1015=Kontrakter!$C$3,Kontrakter!$D$3,L1015=Kontrakter!$C$2,Kontrakter!$D$2,L1015=Kontrakter!$C$4,Kontrakter!$D$4,L1015=Kontrakter!$C$5,Kontrakter!$D$5,L1015=Kontrakter!$C$6,Kontrakter!$D$6,L1015=Kontrakter!$C$7,Kontrakter!$D$7,L1015=Kontrakter!$C$8,Kontrakter!$D$8,L1015=Kontrakter!$C$9,Kontrakter!$D$9,L1015=Kontrakter!$C$10,Kontrakter!$D$10,L1015=Kontrakter!$C$11,Kontrakter!$D$11)</f>
        <v>95823000</v>
      </c>
      <c r="N1015" s="47" t="str" cm="1">
        <f t="array" ref="N1015">_xlfn.IFS(L1015=Kontrakter!$C$3,Kontrakter!$E$3,L1015=Kontrakter!$C$2,Kontrakter!$E$2,L1015=Kontrakter!$C$4,Kontrakter!$E$4,L1015=Kontrakter!$C$5,Kontrakter!$E$5,L1015=Kontrakter!$C$6,Kontrakter!$E$6,L1015=Kontrakter!$C$7,Kontrakter!$E$7,L1015=Kontrakter!$C$8,Kontrakter!$E$8,L1015=Kontrakter!$C$9,Kontrakter!$E$9,L1015=Kontrakter!$C$10,Kontrakter!$E$10,L1015=Kontrakter!$C$11,Kontrakter!$E$11)</f>
        <v>tilsyn@elvia.no</v>
      </c>
    </row>
    <row r="1016" spans="1:14" s="42" customFormat="1" x14ac:dyDescent="0.3">
      <c r="A1016" s="43">
        <v>2013</v>
      </c>
      <c r="B1016" s="42" t="s">
        <v>1139</v>
      </c>
      <c r="C1016" s="42" t="s">
        <v>1140</v>
      </c>
      <c r="D1016" s="42" t="s">
        <v>16</v>
      </c>
      <c r="F1016" s="42">
        <v>3030</v>
      </c>
      <c r="G1016" s="42" t="s">
        <v>1602</v>
      </c>
      <c r="H1016" s="45" t="s">
        <v>1369</v>
      </c>
      <c r="I1016" s="46">
        <v>6</v>
      </c>
      <c r="J1016" s="46" t="s">
        <v>1083</v>
      </c>
      <c r="K1016" s="46"/>
      <c r="L1016" s="45" t="str" cm="1">
        <f t="array" ref="L1016">_xlfn.IFS(H1016=Kontrakter!$B$3,Kontrakter!$C$3,H1016=Kontrakter!$B$2,Kontrakter!$C$2,H1016=Kontrakter!$B$4,Kontrakter!$C$4,H1016=Kontrakter!$B$5,Kontrakter!$C$5,H1016=Kontrakter!$B$6,Kontrakter!$C$6,H1016=Kontrakter!$B$7,Kontrakter!$C$7,H1016=Kontrakter!$B$8,Kontrakter!$C$8,H1016=Kontrakter!$B$9,Kontrakter!$C$9,H1016=Kontrakter!$B$10,Kontrakter!$C$10,H1016=Kontrakter!$B$11,Kontrakter!$C$11)</f>
        <v>Rejlers Elsikkerhet AS</v>
      </c>
      <c r="M1016" s="45" cm="1">
        <f t="array" ref="M1016">_xlfn.IFS(L1016=Kontrakter!$C$3,Kontrakter!$D$3,L1016=Kontrakter!$C$2,Kontrakter!$D$2,L1016=Kontrakter!$C$4,Kontrakter!$D$4,L1016=Kontrakter!$C$5,Kontrakter!$D$5,L1016=Kontrakter!$C$6,Kontrakter!$D$6,L1016=Kontrakter!$C$7,Kontrakter!$D$7,L1016=Kontrakter!$C$8,Kontrakter!$D$8,L1016=Kontrakter!$C$9,Kontrakter!$D$9,L1016=Kontrakter!$C$10,Kontrakter!$D$10,L1016=Kontrakter!$C$11,Kontrakter!$D$11)</f>
        <v>95823000</v>
      </c>
      <c r="N1016" s="47" t="str" cm="1">
        <f t="array" ref="N1016">_xlfn.IFS(L1016=Kontrakter!$C$3,Kontrakter!$E$3,L1016=Kontrakter!$C$2,Kontrakter!$E$2,L1016=Kontrakter!$C$4,Kontrakter!$E$4,L1016=Kontrakter!$C$5,Kontrakter!$E$5,L1016=Kontrakter!$C$6,Kontrakter!$E$6,L1016=Kontrakter!$C$7,Kontrakter!$E$7,L1016=Kontrakter!$C$8,Kontrakter!$E$8,L1016=Kontrakter!$C$9,Kontrakter!$E$9,L1016=Kontrakter!$C$10,Kontrakter!$E$10,L1016=Kontrakter!$C$11,Kontrakter!$E$11)</f>
        <v>tilsyn@elvia.no</v>
      </c>
    </row>
    <row r="1017" spans="1:14" s="42" customFormat="1" x14ac:dyDescent="0.3">
      <c r="A1017" s="43">
        <v>2014</v>
      </c>
      <c r="B1017" s="42" t="s">
        <v>1141</v>
      </c>
      <c r="C1017" s="42" t="s">
        <v>1142</v>
      </c>
      <c r="D1017" s="42" t="s">
        <v>16</v>
      </c>
      <c r="F1017" s="42">
        <v>3027</v>
      </c>
      <c r="G1017" s="42" t="s">
        <v>1602</v>
      </c>
      <c r="H1017" s="45" t="s">
        <v>1369</v>
      </c>
      <c r="I1017" s="46">
        <v>6</v>
      </c>
      <c r="J1017" s="46" t="s">
        <v>1125</v>
      </c>
      <c r="K1017" s="46"/>
      <c r="L1017" s="45" t="str" cm="1">
        <f t="array" ref="L1017">_xlfn.IFS(H1017=Kontrakter!$B$3,Kontrakter!$C$3,H1017=Kontrakter!$B$2,Kontrakter!$C$2,H1017=Kontrakter!$B$4,Kontrakter!$C$4,H1017=Kontrakter!$B$5,Kontrakter!$C$5,H1017=Kontrakter!$B$6,Kontrakter!$C$6,H1017=Kontrakter!$B$7,Kontrakter!$C$7,H1017=Kontrakter!$B$8,Kontrakter!$C$8,H1017=Kontrakter!$B$9,Kontrakter!$C$9,H1017=Kontrakter!$B$10,Kontrakter!$C$10,H1017=Kontrakter!$B$11,Kontrakter!$C$11)</f>
        <v>Rejlers Elsikkerhet AS</v>
      </c>
      <c r="M1017" s="45" cm="1">
        <f t="array" ref="M1017">_xlfn.IFS(L1017=Kontrakter!$C$3,Kontrakter!$D$3,L1017=Kontrakter!$C$2,Kontrakter!$D$2,L1017=Kontrakter!$C$4,Kontrakter!$D$4,L1017=Kontrakter!$C$5,Kontrakter!$D$5,L1017=Kontrakter!$C$6,Kontrakter!$D$6,L1017=Kontrakter!$C$7,Kontrakter!$D$7,L1017=Kontrakter!$C$8,Kontrakter!$D$8,L1017=Kontrakter!$C$9,Kontrakter!$D$9,L1017=Kontrakter!$C$10,Kontrakter!$D$10,L1017=Kontrakter!$C$11,Kontrakter!$D$11)</f>
        <v>95823000</v>
      </c>
      <c r="N1017" s="47" t="str" cm="1">
        <f t="array" ref="N1017">_xlfn.IFS(L1017=Kontrakter!$C$3,Kontrakter!$E$3,L1017=Kontrakter!$C$2,Kontrakter!$E$2,L1017=Kontrakter!$C$4,Kontrakter!$E$4,L1017=Kontrakter!$C$5,Kontrakter!$E$5,L1017=Kontrakter!$C$6,Kontrakter!$E$6,L1017=Kontrakter!$C$7,Kontrakter!$E$7,L1017=Kontrakter!$C$8,Kontrakter!$E$8,L1017=Kontrakter!$C$9,Kontrakter!$E$9,L1017=Kontrakter!$C$10,Kontrakter!$E$10,L1017=Kontrakter!$C$11,Kontrakter!$E$11)</f>
        <v>tilsyn@elvia.no</v>
      </c>
    </row>
    <row r="1018" spans="1:14" s="42" customFormat="1" x14ac:dyDescent="0.3">
      <c r="A1018" s="43">
        <v>2015</v>
      </c>
      <c r="B1018" s="42" t="s">
        <v>1143</v>
      </c>
      <c r="C1018" s="42" t="s">
        <v>1144</v>
      </c>
      <c r="D1018" s="42" t="s">
        <v>16</v>
      </c>
      <c r="F1018" s="42">
        <v>3030</v>
      </c>
      <c r="G1018" s="42" t="s">
        <v>1602</v>
      </c>
      <c r="H1018" s="45" t="s">
        <v>1369</v>
      </c>
      <c r="I1018" s="46">
        <v>6</v>
      </c>
      <c r="J1018" s="46" t="s">
        <v>1083</v>
      </c>
      <c r="K1018" s="46"/>
      <c r="L1018" s="45" t="str" cm="1">
        <f t="array" ref="L1018">_xlfn.IFS(H1018=Kontrakter!$B$3,Kontrakter!$C$3,H1018=Kontrakter!$B$2,Kontrakter!$C$2,H1018=Kontrakter!$B$4,Kontrakter!$C$4,H1018=Kontrakter!$B$5,Kontrakter!$C$5,H1018=Kontrakter!$B$6,Kontrakter!$C$6,H1018=Kontrakter!$B$7,Kontrakter!$C$7,H1018=Kontrakter!$B$8,Kontrakter!$C$8,H1018=Kontrakter!$B$9,Kontrakter!$C$9,H1018=Kontrakter!$B$10,Kontrakter!$C$10,H1018=Kontrakter!$B$11,Kontrakter!$C$11)</f>
        <v>Rejlers Elsikkerhet AS</v>
      </c>
      <c r="M1018" s="45" cm="1">
        <f t="array" ref="M1018">_xlfn.IFS(L1018=Kontrakter!$C$3,Kontrakter!$D$3,L1018=Kontrakter!$C$2,Kontrakter!$D$2,L1018=Kontrakter!$C$4,Kontrakter!$D$4,L1018=Kontrakter!$C$5,Kontrakter!$D$5,L1018=Kontrakter!$C$6,Kontrakter!$D$6,L1018=Kontrakter!$C$7,Kontrakter!$D$7,L1018=Kontrakter!$C$8,Kontrakter!$D$8,L1018=Kontrakter!$C$9,Kontrakter!$D$9,L1018=Kontrakter!$C$10,Kontrakter!$D$10,L1018=Kontrakter!$C$11,Kontrakter!$D$11)</f>
        <v>95823000</v>
      </c>
      <c r="N1018" s="47" t="str" cm="1">
        <f t="array" ref="N1018">_xlfn.IFS(L1018=Kontrakter!$C$3,Kontrakter!$E$3,L1018=Kontrakter!$C$2,Kontrakter!$E$2,L1018=Kontrakter!$C$4,Kontrakter!$E$4,L1018=Kontrakter!$C$5,Kontrakter!$E$5,L1018=Kontrakter!$C$6,Kontrakter!$E$6,L1018=Kontrakter!$C$7,Kontrakter!$E$7,L1018=Kontrakter!$C$8,Kontrakter!$E$8,L1018=Kontrakter!$C$9,Kontrakter!$E$9,L1018=Kontrakter!$C$10,Kontrakter!$E$10,L1018=Kontrakter!$C$11,Kontrakter!$E$11)</f>
        <v>tilsyn@elvia.no</v>
      </c>
    </row>
    <row r="1019" spans="1:14" s="42" customFormat="1" x14ac:dyDescent="0.3">
      <c r="A1019" s="43">
        <v>2016</v>
      </c>
      <c r="B1019" s="42" t="s">
        <v>18</v>
      </c>
      <c r="C1019" s="42" t="s">
        <v>1145</v>
      </c>
      <c r="D1019" s="42" t="s">
        <v>16</v>
      </c>
      <c r="F1019" s="42">
        <v>3030</v>
      </c>
      <c r="G1019" s="42" t="s">
        <v>1602</v>
      </c>
      <c r="H1019" s="45" t="s">
        <v>1369</v>
      </c>
      <c r="I1019" s="46">
        <v>6</v>
      </c>
      <c r="J1019" s="46" t="s">
        <v>1083</v>
      </c>
      <c r="K1019" s="46"/>
      <c r="L1019" s="45" t="str" cm="1">
        <f t="array" ref="L1019">_xlfn.IFS(H1019=Kontrakter!$B$3,Kontrakter!$C$3,H1019=Kontrakter!$B$2,Kontrakter!$C$2,H1019=Kontrakter!$B$4,Kontrakter!$C$4,H1019=Kontrakter!$B$5,Kontrakter!$C$5,H1019=Kontrakter!$B$6,Kontrakter!$C$6,H1019=Kontrakter!$B$7,Kontrakter!$C$7,H1019=Kontrakter!$B$8,Kontrakter!$C$8,H1019=Kontrakter!$B$9,Kontrakter!$C$9,H1019=Kontrakter!$B$10,Kontrakter!$C$10,H1019=Kontrakter!$B$11,Kontrakter!$C$11)</f>
        <v>Rejlers Elsikkerhet AS</v>
      </c>
      <c r="M1019" s="45" cm="1">
        <f t="array" ref="M1019">_xlfn.IFS(L1019=Kontrakter!$C$3,Kontrakter!$D$3,L1019=Kontrakter!$C$2,Kontrakter!$D$2,L1019=Kontrakter!$C$4,Kontrakter!$D$4,L1019=Kontrakter!$C$5,Kontrakter!$D$5,L1019=Kontrakter!$C$6,Kontrakter!$D$6,L1019=Kontrakter!$C$7,Kontrakter!$D$7,L1019=Kontrakter!$C$8,Kontrakter!$D$8,L1019=Kontrakter!$C$9,Kontrakter!$D$9,L1019=Kontrakter!$C$10,Kontrakter!$D$10,L1019=Kontrakter!$C$11,Kontrakter!$D$11)</f>
        <v>95823000</v>
      </c>
      <c r="N1019" s="47" t="str" cm="1">
        <f t="array" ref="N1019">_xlfn.IFS(L1019=Kontrakter!$C$3,Kontrakter!$E$3,L1019=Kontrakter!$C$2,Kontrakter!$E$2,L1019=Kontrakter!$C$4,Kontrakter!$E$4,L1019=Kontrakter!$C$5,Kontrakter!$E$5,L1019=Kontrakter!$C$6,Kontrakter!$E$6,L1019=Kontrakter!$C$7,Kontrakter!$E$7,L1019=Kontrakter!$C$8,Kontrakter!$E$8,L1019=Kontrakter!$C$9,Kontrakter!$E$9,L1019=Kontrakter!$C$10,Kontrakter!$E$10,L1019=Kontrakter!$C$11,Kontrakter!$E$11)</f>
        <v>tilsyn@elvia.no</v>
      </c>
    </row>
    <row r="1020" spans="1:14" s="42" customFormat="1" x14ac:dyDescent="0.3">
      <c r="A1020" s="43">
        <v>2017</v>
      </c>
      <c r="B1020" s="42" t="s">
        <v>18</v>
      </c>
      <c r="C1020" s="42" t="s">
        <v>1146</v>
      </c>
      <c r="D1020" s="42" t="s">
        <v>12</v>
      </c>
      <c r="F1020" s="42">
        <v>3030</v>
      </c>
      <c r="G1020" s="42" t="s">
        <v>1602</v>
      </c>
      <c r="H1020" s="45" t="s">
        <v>1369</v>
      </c>
      <c r="I1020" s="46">
        <v>6</v>
      </c>
      <c r="J1020" s="46" t="s">
        <v>1083</v>
      </c>
      <c r="K1020" s="46"/>
      <c r="L1020" s="45" t="str" cm="1">
        <f t="array" ref="L1020">_xlfn.IFS(H1020=Kontrakter!$B$3,Kontrakter!$C$3,H1020=Kontrakter!$B$2,Kontrakter!$C$2,H1020=Kontrakter!$B$4,Kontrakter!$C$4,H1020=Kontrakter!$B$5,Kontrakter!$C$5,H1020=Kontrakter!$B$6,Kontrakter!$C$6,H1020=Kontrakter!$B$7,Kontrakter!$C$7,H1020=Kontrakter!$B$8,Kontrakter!$C$8,H1020=Kontrakter!$B$9,Kontrakter!$C$9,H1020=Kontrakter!$B$10,Kontrakter!$C$10,H1020=Kontrakter!$B$11,Kontrakter!$C$11)</f>
        <v>Rejlers Elsikkerhet AS</v>
      </c>
      <c r="M1020" s="45" cm="1">
        <f t="array" ref="M1020">_xlfn.IFS(L1020=Kontrakter!$C$3,Kontrakter!$D$3,L1020=Kontrakter!$C$2,Kontrakter!$D$2,L1020=Kontrakter!$C$4,Kontrakter!$D$4,L1020=Kontrakter!$C$5,Kontrakter!$D$5,L1020=Kontrakter!$C$6,Kontrakter!$D$6,L1020=Kontrakter!$C$7,Kontrakter!$D$7,L1020=Kontrakter!$C$8,Kontrakter!$D$8,L1020=Kontrakter!$C$9,Kontrakter!$D$9,L1020=Kontrakter!$C$10,Kontrakter!$D$10,L1020=Kontrakter!$C$11,Kontrakter!$D$11)</f>
        <v>95823000</v>
      </c>
      <c r="N1020" s="47" t="str" cm="1">
        <f t="array" ref="N1020">_xlfn.IFS(L1020=Kontrakter!$C$3,Kontrakter!$E$3,L1020=Kontrakter!$C$2,Kontrakter!$E$2,L1020=Kontrakter!$C$4,Kontrakter!$E$4,L1020=Kontrakter!$C$5,Kontrakter!$E$5,L1020=Kontrakter!$C$6,Kontrakter!$E$6,L1020=Kontrakter!$C$7,Kontrakter!$E$7,L1020=Kontrakter!$C$8,Kontrakter!$E$8,L1020=Kontrakter!$C$9,Kontrakter!$E$9,L1020=Kontrakter!$C$10,Kontrakter!$E$10,L1020=Kontrakter!$C$11,Kontrakter!$E$11)</f>
        <v>tilsyn@elvia.no</v>
      </c>
    </row>
    <row r="1021" spans="1:14" s="42" customFormat="1" x14ac:dyDescent="0.3">
      <c r="A1021" s="43">
        <v>2018</v>
      </c>
      <c r="B1021" s="42" t="s">
        <v>1127</v>
      </c>
      <c r="C1021" s="42" t="s">
        <v>1147</v>
      </c>
      <c r="D1021" s="42" t="s">
        <v>12</v>
      </c>
      <c r="F1021" s="42">
        <v>3027</v>
      </c>
      <c r="G1021" s="42" t="s">
        <v>1602</v>
      </c>
      <c r="H1021" s="45" t="s">
        <v>1369</v>
      </c>
      <c r="I1021" s="46">
        <v>6</v>
      </c>
      <c r="J1021" s="46" t="s">
        <v>1125</v>
      </c>
      <c r="K1021" s="46"/>
      <c r="L1021" s="45" t="str" cm="1">
        <f t="array" ref="L1021">_xlfn.IFS(H1021=Kontrakter!$B$3,Kontrakter!$C$3,H1021=Kontrakter!$B$2,Kontrakter!$C$2,H1021=Kontrakter!$B$4,Kontrakter!$C$4,H1021=Kontrakter!$B$5,Kontrakter!$C$5,H1021=Kontrakter!$B$6,Kontrakter!$C$6,H1021=Kontrakter!$B$7,Kontrakter!$C$7,H1021=Kontrakter!$B$8,Kontrakter!$C$8,H1021=Kontrakter!$B$9,Kontrakter!$C$9,H1021=Kontrakter!$B$10,Kontrakter!$C$10,H1021=Kontrakter!$B$11,Kontrakter!$C$11)</f>
        <v>Rejlers Elsikkerhet AS</v>
      </c>
      <c r="M1021" s="45" cm="1">
        <f t="array" ref="M1021">_xlfn.IFS(L1021=Kontrakter!$C$3,Kontrakter!$D$3,L1021=Kontrakter!$C$2,Kontrakter!$D$2,L1021=Kontrakter!$C$4,Kontrakter!$D$4,L1021=Kontrakter!$C$5,Kontrakter!$D$5,L1021=Kontrakter!$C$6,Kontrakter!$D$6,L1021=Kontrakter!$C$7,Kontrakter!$D$7,L1021=Kontrakter!$C$8,Kontrakter!$D$8,L1021=Kontrakter!$C$9,Kontrakter!$D$9,L1021=Kontrakter!$C$10,Kontrakter!$D$10,L1021=Kontrakter!$C$11,Kontrakter!$D$11)</f>
        <v>95823000</v>
      </c>
      <c r="N1021" s="47" t="str" cm="1">
        <f t="array" ref="N1021">_xlfn.IFS(L1021=Kontrakter!$C$3,Kontrakter!$E$3,L1021=Kontrakter!$C$2,Kontrakter!$E$2,L1021=Kontrakter!$C$4,Kontrakter!$E$4,L1021=Kontrakter!$C$5,Kontrakter!$E$5,L1021=Kontrakter!$C$6,Kontrakter!$E$6,L1021=Kontrakter!$C$7,Kontrakter!$E$7,L1021=Kontrakter!$C$8,Kontrakter!$E$8,L1021=Kontrakter!$C$9,Kontrakter!$E$9,L1021=Kontrakter!$C$10,Kontrakter!$E$10,L1021=Kontrakter!$C$11,Kontrakter!$E$11)</f>
        <v>tilsyn@elvia.no</v>
      </c>
    </row>
    <row r="1022" spans="1:14" s="42" customFormat="1" x14ac:dyDescent="0.3">
      <c r="A1022" s="43">
        <v>2019</v>
      </c>
      <c r="B1022" s="42" t="s">
        <v>1148</v>
      </c>
      <c r="C1022" s="42" t="s">
        <v>1149</v>
      </c>
      <c r="D1022" s="42" t="s">
        <v>16</v>
      </c>
      <c r="F1022" s="42">
        <v>3030</v>
      </c>
      <c r="G1022" s="42" t="s">
        <v>1602</v>
      </c>
      <c r="H1022" s="45" t="s">
        <v>1369</v>
      </c>
      <c r="I1022" s="46">
        <v>6</v>
      </c>
      <c r="J1022" s="46" t="s">
        <v>1083</v>
      </c>
      <c r="K1022" s="46"/>
      <c r="L1022" s="45" t="str" cm="1">
        <f t="array" ref="L1022">_xlfn.IFS(H1022=Kontrakter!$B$3,Kontrakter!$C$3,H1022=Kontrakter!$B$2,Kontrakter!$C$2,H1022=Kontrakter!$B$4,Kontrakter!$C$4,H1022=Kontrakter!$B$5,Kontrakter!$C$5,H1022=Kontrakter!$B$6,Kontrakter!$C$6,H1022=Kontrakter!$B$7,Kontrakter!$C$7,H1022=Kontrakter!$B$8,Kontrakter!$C$8,H1022=Kontrakter!$B$9,Kontrakter!$C$9,H1022=Kontrakter!$B$10,Kontrakter!$C$10,H1022=Kontrakter!$B$11,Kontrakter!$C$11)</f>
        <v>Rejlers Elsikkerhet AS</v>
      </c>
      <c r="M1022" s="45" cm="1">
        <f t="array" ref="M1022">_xlfn.IFS(L1022=Kontrakter!$C$3,Kontrakter!$D$3,L1022=Kontrakter!$C$2,Kontrakter!$D$2,L1022=Kontrakter!$C$4,Kontrakter!$D$4,L1022=Kontrakter!$C$5,Kontrakter!$D$5,L1022=Kontrakter!$C$6,Kontrakter!$D$6,L1022=Kontrakter!$C$7,Kontrakter!$D$7,L1022=Kontrakter!$C$8,Kontrakter!$D$8,L1022=Kontrakter!$C$9,Kontrakter!$D$9,L1022=Kontrakter!$C$10,Kontrakter!$D$10,L1022=Kontrakter!$C$11,Kontrakter!$D$11)</f>
        <v>95823000</v>
      </c>
      <c r="N1022" s="47" t="str" cm="1">
        <f t="array" ref="N1022">_xlfn.IFS(L1022=Kontrakter!$C$3,Kontrakter!$E$3,L1022=Kontrakter!$C$2,Kontrakter!$E$2,L1022=Kontrakter!$C$4,Kontrakter!$E$4,L1022=Kontrakter!$C$5,Kontrakter!$E$5,L1022=Kontrakter!$C$6,Kontrakter!$E$6,L1022=Kontrakter!$C$7,Kontrakter!$E$7,L1022=Kontrakter!$C$8,Kontrakter!$E$8,L1022=Kontrakter!$C$9,Kontrakter!$E$9,L1022=Kontrakter!$C$10,Kontrakter!$E$10,L1022=Kontrakter!$C$11,Kontrakter!$E$11)</f>
        <v>tilsyn@elvia.no</v>
      </c>
    </row>
    <row r="1023" spans="1:14" s="42" customFormat="1" x14ac:dyDescent="0.3">
      <c r="A1023" s="43">
        <v>2020</v>
      </c>
      <c r="B1023" s="42" t="s">
        <v>1148</v>
      </c>
      <c r="C1023" s="42" t="s">
        <v>1150</v>
      </c>
      <c r="D1023" s="42" t="s">
        <v>16</v>
      </c>
      <c r="F1023" s="42">
        <v>3030</v>
      </c>
      <c r="G1023" s="42" t="s">
        <v>1602</v>
      </c>
      <c r="H1023" s="45" t="s">
        <v>1369</v>
      </c>
      <c r="I1023" s="46">
        <v>6</v>
      </c>
      <c r="J1023" s="46" t="s">
        <v>1083</v>
      </c>
      <c r="K1023" s="46"/>
      <c r="L1023" s="45" t="str" cm="1">
        <f t="array" ref="L1023">_xlfn.IFS(H1023=Kontrakter!$B$3,Kontrakter!$C$3,H1023=Kontrakter!$B$2,Kontrakter!$C$2,H1023=Kontrakter!$B$4,Kontrakter!$C$4,H1023=Kontrakter!$B$5,Kontrakter!$C$5,H1023=Kontrakter!$B$6,Kontrakter!$C$6,H1023=Kontrakter!$B$7,Kontrakter!$C$7,H1023=Kontrakter!$B$8,Kontrakter!$C$8,H1023=Kontrakter!$B$9,Kontrakter!$C$9,H1023=Kontrakter!$B$10,Kontrakter!$C$10,H1023=Kontrakter!$B$11,Kontrakter!$C$11)</f>
        <v>Rejlers Elsikkerhet AS</v>
      </c>
      <c r="M1023" s="45" cm="1">
        <f t="array" ref="M1023">_xlfn.IFS(L1023=Kontrakter!$C$3,Kontrakter!$D$3,L1023=Kontrakter!$C$2,Kontrakter!$D$2,L1023=Kontrakter!$C$4,Kontrakter!$D$4,L1023=Kontrakter!$C$5,Kontrakter!$D$5,L1023=Kontrakter!$C$6,Kontrakter!$D$6,L1023=Kontrakter!$C$7,Kontrakter!$D$7,L1023=Kontrakter!$C$8,Kontrakter!$D$8,L1023=Kontrakter!$C$9,Kontrakter!$D$9,L1023=Kontrakter!$C$10,Kontrakter!$D$10,L1023=Kontrakter!$C$11,Kontrakter!$D$11)</f>
        <v>95823000</v>
      </c>
      <c r="N1023" s="47" t="str" cm="1">
        <f t="array" ref="N1023">_xlfn.IFS(L1023=Kontrakter!$C$3,Kontrakter!$E$3,L1023=Kontrakter!$C$2,Kontrakter!$E$2,L1023=Kontrakter!$C$4,Kontrakter!$E$4,L1023=Kontrakter!$C$5,Kontrakter!$E$5,L1023=Kontrakter!$C$6,Kontrakter!$E$6,L1023=Kontrakter!$C$7,Kontrakter!$E$7,L1023=Kontrakter!$C$8,Kontrakter!$E$8,L1023=Kontrakter!$C$9,Kontrakter!$E$9,L1023=Kontrakter!$C$10,Kontrakter!$E$10,L1023=Kontrakter!$C$11,Kontrakter!$E$11)</f>
        <v>tilsyn@elvia.no</v>
      </c>
    </row>
    <row r="1024" spans="1:14" s="42" customFormat="1" x14ac:dyDescent="0.3">
      <c r="A1024" s="43">
        <v>2021</v>
      </c>
      <c r="B1024" s="42" t="s">
        <v>1148</v>
      </c>
      <c r="C1024" s="42" t="s">
        <v>1151</v>
      </c>
      <c r="D1024" s="42" t="s">
        <v>12</v>
      </c>
      <c r="F1024" s="42">
        <v>3030</v>
      </c>
      <c r="G1024" s="42" t="s">
        <v>1602</v>
      </c>
      <c r="H1024" s="45" t="s">
        <v>1369</v>
      </c>
      <c r="I1024" s="46">
        <v>6</v>
      </c>
      <c r="J1024" s="46" t="s">
        <v>1083</v>
      </c>
      <c r="K1024" s="46"/>
      <c r="L1024" s="45" t="str" cm="1">
        <f t="array" ref="L1024">_xlfn.IFS(H1024=Kontrakter!$B$3,Kontrakter!$C$3,H1024=Kontrakter!$B$2,Kontrakter!$C$2,H1024=Kontrakter!$B$4,Kontrakter!$C$4,H1024=Kontrakter!$B$5,Kontrakter!$C$5,H1024=Kontrakter!$B$6,Kontrakter!$C$6,H1024=Kontrakter!$B$7,Kontrakter!$C$7,H1024=Kontrakter!$B$8,Kontrakter!$C$8,H1024=Kontrakter!$B$9,Kontrakter!$C$9,H1024=Kontrakter!$B$10,Kontrakter!$C$10,H1024=Kontrakter!$B$11,Kontrakter!$C$11)</f>
        <v>Rejlers Elsikkerhet AS</v>
      </c>
      <c r="M1024" s="45" cm="1">
        <f t="array" ref="M1024">_xlfn.IFS(L1024=Kontrakter!$C$3,Kontrakter!$D$3,L1024=Kontrakter!$C$2,Kontrakter!$D$2,L1024=Kontrakter!$C$4,Kontrakter!$D$4,L1024=Kontrakter!$C$5,Kontrakter!$D$5,L1024=Kontrakter!$C$6,Kontrakter!$D$6,L1024=Kontrakter!$C$7,Kontrakter!$D$7,L1024=Kontrakter!$C$8,Kontrakter!$D$8,L1024=Kontrakter!$C$9,Kontrakter!$D$9,L1024=Kontrakter!$C$10,Kontrakter!$D$10,L1024=Kontrakter!$C$11,Kontrakter!$D$11)</f>
        <v>95823000</v>
      </c>
      <c r="N1024" s="47" t="str" cm="1">
        <f t="array" ref="N1024">_xlfn.IFS(L1024=Kontrakter!$C$3,Kontrakter!$E$3,L1024=Kontrakter!$C$2,Kontrakter!$E$2,L1024=Kontrakter!$C$4,Kontrakter!$E$4,L1024=Kontrakter!$C$5,Kontrakter!$E$5,L1024=Kontrakter!$C$6,Kontrakter!$E$6,L1024=Kontrakter!$C$7,Kontrakter!$E$7,L1024=Kontrakter!$C$8,Kontrakter!$E$8,L1024=Kontrakter!$C$9,Kontrakter!$E$9,L1024=Kontrakter!$C$10,Kontrakter!$E$10,L1024=Kontrakter!$C$11,Kontrakter!$E$11)</f>
        <v>tilsyn@elvia.no</v>
      </c>
    </row>
    <row r="1025" spans="1:14" s="42" customFormat="1" x14ac:dyDescent="0.3">
      <c r="A1025" s="43">
        <v>2022</v>
      </c>
      <c r="B1025" s="42" t="s">
        <v>1152</v>
      </c>
      <c r="C1025" s="42" t="s">
        <v>1153</v>
      </c>
      <c r="D1025" s="42" t="s">
        <v>16</v>
      </c>
      <c r="F1025" s="42">
        <v>3032</v>
      </c>
      <c r="G1025" s="42" t="s">
        <v>1602</v>
      </c>
      <c r="H1025" s="45" t="s">
        <v>1370</v>
      </c>
      <c r="I1025" s="46">
        <v>5</v>
      </c>
      <c r="J1025" s="46" t="s">
        <v>1152</v>
      </c>
      <c r="K1025" s="46"/>
      <c r="L1025" s="45" t="str" cm="1">
        <f t="array" ref="L1025">_xlfn.IFS(H1025=Kontrakter!$B$3,Kontrakter!$C$3,H1025=Kontrakter!$B$2,Kontrakter!$C$2,H1025=Kontrakter!$B$4,Kontrakter!$C$4,H1025=Kontrakter!$B$5,Kontrakter!$C$5,H1025=Kontrakter!$B$6,Kontrakter!$C$6,H1025=Kontrakter!$B$7,Kontrakter!$C$7,H1025=Kontrakter!$B$8,Kontrakter!$C$8,H1025=Kontrakter!$B$9,Kontrakter!$C$9,H1025=Kontrakter!$B$10,Kontrakter!$C$10,H1025=Kontrakter!$B$11,Kontrakter!$C$11)</f>
        <v>Elsikkerhet Norge AS</v>
      </c>
      <c r="M1025" s="45" cm="1">
        <f t="array" ref="M1025">_xlfn.IFS(L1025=Kontrakter!$C$3,Kontrakter!$D$3,L1025=Kontrakter!$C$2,Kontrakter!$D$2,L1025=Kontrakter!$C$4,Kontrakter!$D$4,L1025=Kontrakter!$C$5,Kontrakter!$D$5,L1025=Kontrakter!$C$6,Kontrakter!$D$6,L1025=Kontrakter!$C$7,Kontrakter!$D$7,L1025=Kontrakter!$C$8,Kontrakter!$D$8,L1025=Kontrakter!$C$9,Kontrakter!$D$9,L1025=Kontrakter!$C$10,Kontrakter!$D$10,L1025=Kontrakter!$C$11,Kontrakter!$D$11)</f>
        <v>48055999</v>
      </c>
      <c r="N1025" s="47" t="str" cm="1">
        <f t="array" ref="N1025">_xlfn.IFS(L1025=Kontrakter!$C$3,Kontrakter!$E$3,L1025=Kontrakter!$C$2,Kontrakter!$E$2,L1025=Kontrakter!$C$4,Kontrakter!$E$4,L1025=Kontrakter!$C$5,Kontrakter!$E$5,L1025=Kontrakter!$C$6,Kontrakter!$E$6,L1025=Kontrakter!$C$7,Kontrakter!$E$7,L1025=Kontrakter!$C$8,Kontrakter!$E$8,L1025=Kontrakter!$C$9,Kontrakter!$E$9,L1025=Kontrakter!$C$10,Kontrakter!$E$10,L1025=Kontrakter!$C$11,Kontrakter!$E$11)</f>
        <v>tilsyn@elvia.no</v>
      </c>
    </row>
    <row r="1026" spans="1:14" s="42" customFormat="1" x14ac:dyDescent="0.3">
      <c r="A1026" s="43">
        <v>2023</v>
      </c>
      <c r="B1026" s="42" t="s">
        <v>1148</v>
      </c>
      <c r="C1026" s="42" t="s">
        <v>1154</v>
      </c>
      <c r="D1026" s="42" t="s">
        <v>12</v>
      </c>
      <c r="F1026" s="42">
        <v>3030</v>
      </c>
      <c r="G1026" s="42" t="s">
        <v>1602</v>
      </c>
      <c r="H1026" s="45" t="s">
        <v>1369</v>
      </c>
      <c r="I1026" s="46">
        <v>6</v>
      </c>
      <c r="J1026" s="46" t="s">
        <v>1083</v>
      </c>
      <c r="K1026" s="46"/>
      <c r="L1026" s="45" t="str" cm="1">
        <f t="array" ref="L1026">_xlfn.IFS(H1026=Kontrakter!$B$3,Kontrakter!$C$3,H1026=Kontrakter!$B$2,Kontrakter!$C$2,H1026=Kontrakter!$B$4,Kontrakter!$C$4,H1026=Kontrakter!$B$5,Kontrakter!$C$5,H1026=Kontrakter!$B$6,Kontrakter!$C$6,H1026=Kontrakter!$B$7,Kontrakter!$C$7,H1026=Kontrakter!$B$8,Kontrakter!$C$8,H1026=Kontrakter!$B$9,Kontrakter!$C$9,H1026=Kontrakter!$B$10,Kontrakter!$C$10,H1026=Kontrakter!$B$11,Kontrakter!$C$11)</f>
        <v>Rejlers Elsikkerhet AS</v>
      </c>
      <c r="M1026" s="45" cm="1">
        <f t="array" ref="M1026">_xlfn.IFS(L1026=Kontrakter!$C$3,Kontrakter!$D$3,L1026=Kontrakter!$C$2,Kontrakter!$D$2,L1026=Kontrakter!$C$4,Kontrakter!$D$4,L1026=Kontrakter!$C$5,Kontrakter!$D$5,L1026=Kontrakter!$C$6,Kontrakter!$D$6,L1026=Kontrakter!$C$7,Kontrakter!$D$7,L1026=Kontrakter!$C$8,Kontrakter!$D$8,L1026=Kontrakter!$C$9,Kontrakter!$D$9,L1026=Kontrakter!$C$10,Kontrakter!$D$10,L1026=Kontrakter!$C$11,Kontrakter!$D$11)</f>
        <v>95823000</v>
      </c>
      <c r="N1026" s="47" t="str" cm="1">
        <f t="array" ref="N1026">_xlfn.IFS(L1026=Kontrakter!$C$3,Kontrakter!$E$3,L1026=Kontrakter!$C$2,Kontrakter!$E$2,L1026=Kontrakter!$C$4,Kontrakter!$E$4,L1026=Kontrakter!$C$5,Kontrakter!$E$5,L1026=Kontrakter!$C$6,Kontrakter!$E$6,L1026=Kontrakter!$C$7,Kontrakter!$E$7,L1026=Kontrakter!$C$8,Kontrakter!$E$8,L1026=Kontrakter!$C$9,Kontrakter!$E$9,L1026=Kontrakter!$C$10,Kontrakter!$E$10,L1026=Kontrakter!$C$11,Kontrakter!$E$11)</f>
        <v>tilsyn@elvia.no</v>
      </c>
    </row>
    <row r="1027" spans="1:14" s="42" customFormat="1" x14ac:dyDescent="0.3">
      <c r="A1027" s="43">
        <v>2024</v>
      </c>
      <c r="B1027" s="42" t="s">
        <v>1152</v>
      </c>
      <c r="C1027" s="42" t="s">
        <v>1155</v>
      </c>
      <c r="D1027" s="42" t="s">
        <v>12</v>
      </c>
      <c r="F1027" s="42">
        <v>3032</v>
      </c>
      <c r="G1027" s="42" t="s">
        <v>1602</v>
      </c>
      <c r="H1027" s="45" t="s">
        <v>1370</v>
      </c>
      <c r="I1027" s="46">
        <v>5</v>
      </c>
      <c r="J1027" s="46" t="s">
        <v>1152</v>
      </c>
      <c r="K1027" s="46"/>
      <c r="L1027" s="45" t="str" cm="1">
        <f t="array" ref="L1027">_xlfn.IFS(H1027=Kontrakter!$B$3,Kontrakter!$C$3,H1027=Kontrakter!$B$2,Kontrakter!$C$2,H1027=Kontrakter!$B$4,Kontrakter!$C$4,H1027=Kontrakter!$B$5,Kontrakter!$C$5,H1027=Kontrakter!$B$6,Kontrakter!$C$6,H1027=Kontrakter!$B$7,Kontrakter!$C$7,H1027=Kontrakter!$B$8,Kontrakter!$C$8,H1027=Kontrakter!$B$9,Kontrakter!$C$9,H1027=Kontrakter!$B$10,Kontrakter!$C$10,H1027=Kontrakter!$B$11,Kontrakter!$C$11)</f>
        <v>Elsikkerhet Norge AS</v>
      </c>
      <c r="M1027" s="45" cm="1">
        <f t="array" ref="M1027">_xlfn.IFS(L1027=Kontrakter!$C$3,Kontrakter!$D$3,L1027=Kontrakter!$C$2,Kontrakter!$D$2,L1027=Kontrakter!$C$4,Kontrakter!$D$4,L1027=Kontrakter!$C$5,Kontrakter!$D$5,L1027=Kontrakter!$C$6,Kontrakter!$D$6,L1027=Kontrakter!$C$7,Kontrakter!$D$7,L1027=Kontrakter!$C$8,Kontrakter!$D$8,L1027=Kontrakter!$C$9,Kontrakter!$D$9,L1027=Kontrakter!$C$10,Kontrakter!$D$10,L1027=Kontrakter!$C$11,Kontrakter!$D$11)</f>
        <v>48055999</v>
      </c>
      <c r="N1027" s="47" t="str" cm="1">
        <f t="array" ref="N1027">_xlfn.IFS(L1027=Kontrakter!$C$3,Kontrakter!$E$3,L1027=Kontrakter!$C$2,Kontrakter!$E$2,L1027=Kontrakter!$C$4,Kontrakter!$E$4,L1027=Kontrakter!$C$5,Kontrakter!$E$5,L1027=Kontrakter!$C$6,Kontrakter!$E$6,L1027=Kontrakter!$C$7,Kontrakter!$E$7,L1027=Kontrakter!$C$8,Kontrakter!$E$8,L1027=Kontrakter!$C$9,Kontrakter!$E$9,L1027=Kontrakter!$C$10,Kontrakter!$E$10,L1027=Kontrakter!$C$11,Kontrakter!$E$11)</f>
        <v>tilsyn@elvia.no</v>
      </c>
    </row>
    <row r="1028" spans="1:14" s="42" customFormat="1" x14ac:dyDescent="0.3">
      <c r="A1028" s="43">
        <v>2025</v>
      </c>
      <c r="B1028" s="42" t="s">
        <v>1131</v>
      </c>
      <c r="C1028" s="42" t="s">
        <v>1156</v>
      </c>
      <c r="D1028" s="42" t="s">
        <v>12</v>
      </c>
      <c r="F1028" s="42">
        <v>3027</v>
      </c>
      <c r="G1028" s="42" t="s">
        <v>1602</v>
      </c>
      <c r="H1028" s="45" t="s">
        <v>1369</v>
      </c>
      <c r="I1028" s="46">
        <v>6</v>
      </c>
      <c r="J1028" s="46" t="s">
        <v>1125</v>
      </c>
      <c r="K1028" s="46"/>
      <c r="L1028" s="45" t="str" cm="1">
        <f t="array" ref="L1028">_xlfn.IFS(H1028=Kontrakter!$B$3,Kontrakter!$C$3,H1028=Kontrakter!$B$2,Kontrakter!$C$2,H1028=Kontrakter!$B$4,Kontrakter!$C$4,H1028=Kontrakter!$B$5,Kontrakter!$C$5,H1028=Kontrakter!$B$6,Kontrakter!$C$6,H1028=Kontrakter!$B$7,Kontrakter!$C$7,H1028=Kontrakter!$B$8,Kontrakter!$C$8,H1028=Kontrakter!$B$9,Kontrakter!$C$9,H1028=Kontrakter!$B$10,Kontrakter!$C$10,H1028=Kontrakter!$B$11,Kontrakter!$C$11)</f>
        <v>Rejlers Elsikkerhet AS</v>
      </c>
      <c r="M1028" s="45" cm="1">
        <f t="array" ref="M1028">_xlfn.IFS(L1028=Kontrakter!$C$3,Kontrakter!$D$3,L1028=Kontrakter!$C$2,Kontrakter!$D$2,L1028=Kontrakter!$C$4,Kontrakter!$D$4,L1028=Kontrakter!$C$5,Kontrakter!$D$5,L1028=Kontrakter!$C$6,Kontrakter!$D$6,L1028=Kontrakter!$C$7,Kontrakter!$D$7,L1028=Kontrakter!$C$8,Kontrakter!$D$8,L1028=Kontrakter!$C$9,Kontrakter!$D$9,L1028=Kontrakter!$C$10,Kontrakter!$D$10,L1028=Kontrakter!$C$11,Kontrakter!$D$11)</f>
        <v>95823000</v>
      </c>
      <c r="N1028" s="47" t="str" cm="1">
        <f t="array" ref="N1028">_xlfn.IFS(L1028=Kontrakter!$C$3,Kontrakter!$E$3,L1028=Kontrakter!$C$2,Kontrakter!$E$2,L1028=Kontrakter!$C$4,Kontrakter!$E$4,L1028=Kontrakter!$C$5,Kontrakter!$E$5,L1028=Kontrakter!$C$6,Kontrakter!$E$6,L1028=Kontrakter!$C$7,Kontrakter!$E$7,L1028=Kontrakter!$C$8,Kontrakter!$E$8,L1028=Kontrakter!$C$9,Kontrakter!$E$9,L1028=Kontrakter!$C$10,Kontrakter!$E$10,L1028=Kontrakter!$C$11,Kontrakter!$E$11)</f>
        <v>tilsyn@elvia.no</v>
      </c>
    </row>
    <row r="1029" spans="1:14" s="42" customFormat="1" x14ac:dyDescent="0.3">
      <c r="A1029" s="43">
        <v>2026</v>
      </c>
      <c r="B1029" s="42" t="s">
        <v>1139</v>
      </c>
      <c r="C1029" s="42" t="s">
        <v>1157</v>
      </c>
      <c r="D1029" s="42" t="s">
        <v>12</v>
      </c>
      <c r="F1029" s="42">
        <v>3030</v>
      </c>
      <c r="G1029" s="42" t="s">
        <v>1602</v>
      </c>
      <c r="H1029" s="45" t="s">
        <v>1369</v>
      </c>
      <c r="I1029" s="46">
        <v>6</v>
      </c>
      <c r="J1029" s="46" t="s">
        <v>1083</v>
      </c>
      <c r="K1029" s="46"/>
      <c r="L1029" s="45" t="str" cm="1">
        <f t="array" ref="L1029">_xlfn.IFS(H1029=Kontrakter!$B$3,Kontrakter!$C$3,H1029=Kontrakter!$B$2,Kontrakter!$C$2,H1029=Kontrakter!$B$4,Kontrakter!$C$4,H1029=Kontrakter!$B$5,Kontrakter!$C$5,H1029=Kontrakter!$B$6,Kontrakter!$C$6,H1029=Kontrakter!$B$7,Kontrakter!$C$7,H1029=Kontrakter!$B$8,Kontrakter!$C$8,H1029=Kontrakter!$B$9,Kontrakter!$C$9,H1029=Kontrakter!$B$10,Kontrakter!$C$10,H1029=Kontrakter!$B$11,Kontrakter!$C$11)</f>
        <v>Rejlers Elsikkerhet AS</v>
      </c>
      <c r="M1029" s="45" cm="1">
        <f t="array" ref="M1029">_xlfn.IFS(L1029=Kontrakter!$C$3,Kontrakter!$D$3,L1029=Kontrakter!$C$2,Kontrakter!$D$2,L1029=Kontrakter!$C$4,Kontrakter!$D$4,L1029=Kontrakter!$C$5,Kontrakter!$D$5,L1029=Kontrakter!$C$6,Kontrakter!$D$6,L1029=Kontrakter!$C$7,Kontrakter!$D$7,L1029=Kontrakter!$C$8,Kontrakter!$D$8,L1029=Kontrakter!$C$9,Kontrakter!$D$9,L1029=Kontrakter!$C$10,Kontrakter!$D$10,L1029=Kontrakter!$C$11,Kontrakter!$D$11)</f>
        <v>95823000</v>
      </c>
      <c r="N1029" s="47" t="str" cm="1">
        <f t="array" ref="N1029">_xlfn.IFS(L1029=Kontrakter!$C$3,Kontrakter!$E$3,L1029=Kontrakter!$C$2,Kontrakter!$E$2,L1029=Kontrakter!$C$4,Kontrakter!$E$4,L1029=Kontrakter!$C$5,Kontrakter!$E$5,L1029=Kontrakter!$C$6,Kontrakter!$E$6,L1029=Kontrakter!$C$7,Kontrakter!$E$7,L1029=Kontrakter!$C$8,Kontrakter!$E$8,L1029=Kontrakter!$C$9,Kontrakter!$E$9,L1029=Kontrakter!$C$10,Kontrakter!$E$10,L1029=Kontrakter!$C$11,Kontrakter!$E$11)</f>
        <v>tilsyn@elvia.no</v>
      </c>
    </row>
    <row r="1030" spans="1:14" s="42" customFormat="1" x14ac:dyDescent="0.3">
      <c r="A1030" s="43">
        <v>2027</v>
      </c>
      <c r="B1030" s="42" t="s">
        <v>1129</v>
      </c>
      <c r="C1030" s="42" t="s">
        <v>1158</v>
      </c>
      <c r="D1030" s="42" t="s">
        <v>12</v>
      </c>
      <c r="F1030" s="42">
        <v>3030</v>
      </c>
      <c r="G1030" s="42" t="s">
        <v>1602</v>
      </c>
      <c r="H1030" s="45" t="s">
        <v>1369</v>
      </c>
      <c r="I1030" s="46">
        <v>6</v>
      </c>
      <c r="J1030" s="46" t="s">
        <v>1083</v>
      </c>
      <c r="K1030" s="46"/>
      <c r="L1030" s="45" t="str" cm="1">
        <f t="array" ref="L1030">_xlfn.IFS(H1030=Kontrakter!$B$3,Kontrakter!$C$3,H1030=Kontrakter!$B$2,Kontrakter!$C$2,H1030=Kontrakter!$B$4,Kontrakter!$C$4,H1030=Kontrakter!$B$5,Kontrakter!$C$5,H1030=Kontrakter!$B$6,Kontrakter!$C$6,H1030=Kontrakter!$B$7,Kontrakter!$C$7,H1030=Kontrakter!$B$8,Kontrakter!$C$8,H1030=Kontrakter!$B$9,Kontrakter!$C$9,H1030=Kontrakter!$B$10,Kontrakter!$C$10,H1030=Kontrakter!$B$11,Kontrakter!$C$11)</f>
        <v>Rejlers Elsikkerhet AS</v>
      </c>
      <c r="M1030" s="45" cm="1">
        <f t="array" ref="M1030">_xlfn.IFS(L1030=Kontrakter!$C$3,Kontrakter!$D$3,L1030=Kontrakter!$C$2,Kontrakter!$D$2,L1030=Kontrakter!$C$4,Kontrakter!$D$4,L1030=Kontrakter!$C$5,Kontrakter!$D$5,L1030=Kontrakter!$C$6,Kontrakter!$D$6,L1030=Kontrakter!$C$7,Kontrakter!$D$7,L1030=Kontrakter!$C$8,Kontrakter!$D$8,L1030=Kontrakter!$C$9,Kontrakter!$D$9,L1030=Kontrakter!$C$10,Kontrakter!$D$10,L1030=Kontrakter!$C$11,Kontrakter!$D$11)</f>
        <v>95823000</v>
      </c>
      <c r="N1030" s="47" t="str" cm="1">
        <f t="array" ref="N1030">_xlfn.IFS(L1030=Kontrakter!$C$3,Kontrakter!$E$3,L1030=Kontrakter!$C$2,Kontrakter!$E$2,L1030=Kontrakter!$C$4,Kontrakter!$E$4,L1030=Kontrakter!$C$5,Kontrakter!$E$5,L1030=Kontrakter!$C$6,Kontrakter!$E$6,L1030=Kontrakter!$C$7,Kontrakter!$E$7,L1030=Kontrakter!$C$8,Kontrakter!$E$8,L1030=Kontrakter!$C$9,Kontrakter!$E$9,L1030=Kontrakter!$C$10,Kontrakter!$E$10,L1030=Kontrakter!$C$11,Kontrakter!$E$11)</f>
        <v>tilsyn@elvia.no</v>
      </c>
    </row>
    <row r="1031" spans="1:14" s="42" customFormat="1" x14ac:dyDescent="0.3">
      <c r="A1031" s="43">
        <v>2028</v>
      </c>
      <c r="B1031" s="42" t="s">
        <v>1083</v>
      </c>
      <c r="C1031" s="42" t="s">
        <v>1159</v>
      </c>
      <c r="D1031" s="42" t="s">
        <v>12</v>
      </c>
      <c r="F1031" s="42">
        <v>3030</v>
      </c>
      <c r="G1031" s="42" t="s">
        <v>1602</v>
      </c>
      <c r="H1031" s="45" t="s">
        <v>1369</v>
      </c>
      <c r="I1031" s="46">
        <v>6</v>
      </c>
      <c r="J1031" s="46" t="s">
        <v>1083</v>
      </c>
      <c r="K1031" s="46"/>
      <c r="L1031" s="45" t="str" cm="1">
        <f t="array" ref="L1031">_xlfn.IFS(H1031=Kontrakter!$B$3,Kontrakter!$C$3,H1031=Kontrakter!$B$2,Kontrakter!$C$2,H1031=Kontrakter!$B$4,Kontrakter!$C$4,H1031=Kontrakter!$B$5,Kontrakter!$C$5,H1031=Kontrakter!$B$6,Kontrakter!$C$6,H1031=Kontrakter!$B$7,Kontrakter!$C$7,H1031=Kontrakter!$B$8,Kontrakter!$C$8,H1031=Kontrakter!$B$9,Kontrakter!$C$9,H1031=Kontrakter!$B$10,Kontrakter!$C$10,H1031=Kontrakter!$B$11,Kontrakter!$C$11)</f>
        <v>Rejlers Elsikkerhet AS</v>
      </c>
      <c r="M1031" s="45" cm="1">
        <f t="array" ref="M1031">_xlfn.IFS(L1031=Kontrakter!$C$3,Kontrakter!$D$3,L1031=Kontrakter!$C$2,Kontrakter!$D$2,L1031=Kontrakter!$C$4,Kontrakter!$D$4,L1031=Kontrakter!$C$5,Kontrakter!$D$5,L1031=Kontrakter!$C$6,Kontrakter!$D$6,L1031=Kontrakter!$C$7,Kontrakter!$D$7,L1031=Kontrakter!$C$8,Kontrakter!$D$8,L1031=Kontrakter!$C$9,Kontrakter!$D$9,L1031=Kontrakter!$C$10,Kontrakter!$D$10,L1031=Kontrakter!$C$11,Kontrakter!$D$11)</f>
        <v>95823000</v>
      </c>
      <c r="N1031" s="47" t="str" cm="1">
        <f t="array" ref="N1031">_xlfn.IFS(L1031=Kontrakter!$C$3,Kontrakter!$E$3,L1031=Kontrakter!$C$2,Kontrakter!$E$2,L1031=Kontrakter!$C$4,Kontrakter!$E$4,L1031=Kontrakter!$C$5,Kontrakter!$E$5,L1031=Kontrakter!$C$6,Kontrakter!$E$6,L1031=Kontrakter!$C$7,Kontrakter!$E$7,L1031=Kontrakter!$C$8,Kontrakter!$E$8,L1031=Kontrakter!$C$9,Kontrakter!$E$9,L1031=Kontrakter!$C$10,Kontrakter!$E$10,L1031=Kontrakter!$C$11,Kontrakter!$E$11)</f>
        <v>tilsyn@elvia.no</v>
      </c>
    </row>
    <row r="1032" spans="1:14" s="42" customFormat="1" x14ac:dyDescent="0.3">
      <c r="A1032" s="43">
        <v>2030</v>
      </c>
      <c r="B1032" s="42" t="s">
        <v>1160</v>
      </c>
      <c r="C1032" s="42" t="s">
        <v>1161</v>
      </c>
      <c r="D1032" s="42" t="s">
        <v>16</v>
      </c>
      <c r="F1032" s="42">
        <v>3036</v>
      </c>
      <c r="G1032" s="42" t="s">
        <v>1602</v>
      </c>
      <c r="H1032" s="45" t="s">
        <v>1370</v>
      </c>
      <c r="I1032" s="46">
        <v>5</v>
      </c>
      <c r="J1032" s="46" t="s">
        <v>1160</v>
      </c>
      <c r="K1032" s="46"/>
      <c r="L1032" s="45" t="str" cm="1">
        <f t="array" ref="L1032">_xlfn.IFS(H1032=Kontrakter!$B$3,Kontrakter!$C$3,H1032=Kontrakter!$B$2,Kontrakter!$C$2,H1032=Kontrakter!$B$4,Kontrakter!$C$4,H1032=Kontrakter!$B$5,Kontrakter!$C$5,H1032=Kontrakter!$B$6,Kontrakter!$C$6,H1032=Kontrakter!$B$7,Kontrakter!$C$7,H1032=Kontrakter!$B$8,Kontrakter!$C$8,H1032=Kontrakter!$B$9,Kontrakter!$C$9,H1032=Kontrakter!$B$10,Kontrakter!$C$10,H1032=Kontrakter!$B$11,Kontrakter!$C$11)</f>
        <v>Elsikkerhet Norge AS</v>
      </c>
      <c r="M1032" s="45" cm="1">
        <f t="array" ref="M1032">_xlfn.IFS(L1032=Kontrakter!$C$3,Kontrakter!$D$3,L1032=Kontrakter!$C$2,Kontrakter!$D$2,L1032=Kontrakter!$C$4,Kontrakter!$D$4,L1032=Kontrakter!$C$5,Kontrakter!$D$5,L1032=Kontrakter!$C$6,Kontrakter!$D$6,L1032=Kontrakter!$C$7,Kontrakter!$D$7,L1032=Kontrakter!$C$8,Kontrakter!$D$8,L1032=Kontrakter!$C$9,Kontrakter!$D$9,L1032=Kontrakter!$C$10,Kontrakter!$D$10,L1032=Kontrakter!$C$11,Kontrakter!$D$11)</f>
        <v>48055999</v>
      </c>
      <c r="N1032" s="47" t="str" cm="1">
        <f t="array" ref="N1032">_xlfn.IFS(L1032=Kontrakter!$C$3,Kontrakter!$E$3,L1032=Kontrakter!$C$2,Kontrakter!$E$2,L1032=Kontrakter!$C$4,Kontrakter!$E$4,L1032=Kontrakter!$C$5,Kontrakter!$E$5,L1032=Kontrakter!$C$6,Kontrakter!$E$6,L1032=Kontrakter!$C$7,Kontrakter!$E$7,L1032=Kontrakter!$C$8,Kontrakter!$E$8,L1032=Kontrakter!$C$9,Kontrakter!$E$9,L1032=Kontrakter!$C$10,Kontrakter!$E$10,L1032=Kontrakter!$C$11,Kontrakter!$E$11)</f>
        <v>tilsyn@elvia.no</v>
      </c>
    </row>
    <row r="1033" spans="1:14" s="42" customFormat="1" x14ac:dyDescent="0.3">
      <c r="A1033" s="43">
        <v>2031</v>
      </c>
      <c r="B1033" s="42" t="s">
        <v>1160</v>
      </c>
      <c r="C1033" s="42" t="s">
        <v>1162</v>
      </c>
      <c r="D1033" s="42" t="s">
        <v>12</v>
      </c>
      <c r="F1033" s="42">
        <v>3036</v>
      </c>
      <c r="G1033" s="42" t="s">
        <v>1602</v>
      </c>
      <c r="H1033" s="45" t="s">
        <v>1370</v>
      </c>
      <c r="I1033" s="46">
        <v>5</v>
      </c>
      <c r="J1033" s="46" t="s">
        <v>1160</v>
      </c>
      <c r="K1033" s="46"/>
      <c r="L1033" s="45" t="str" cm="1">
        <f t="array" ref="L1033">_xlfn.IFS(H1033=Kontrakter!$B$3,Kontrakter!$C$3,H1033=Kontrakter!$B$2,Kontrakter!$C$2,H1033=Kontrakter!$B$4,Kontrakter!$C$4,H1033=Kontrakter!$B$5,Kontrakter!$C$5,H1033=Kontrakter!$B$6,Kontrakter!$C$6,H1033=Kontrakter!$B$7,Kontrakter!$C$7,H1033=Kontrakter!$B$8,Kontrakter!$C$8,H1033=Kontrakter!$B$9,Kontrakter!$C$9,H1033=Kontrakter!$B$10,Kontrakter!$C$10,H1033=Kontrakter!$B$11,Kontrakter!$C$11)</f>
        <v>Elsikkerhet Norge AS</v>
      </c>
      <c r="M1033" s="45" cm="1">
        <f t="array" ref="M1033">_xlfn.IFS(L1033=Kontrakter!$C$3,Kontrakter!$D$3,L1033=Kontrakter!$C$2,Kontrakter!$D$2,L1033=Kontrakter!$C$4,Kontrakter!$D$4,L1033=Kontrakter!$C$5,Kontrakter!$D$5,L1033=Kontrakter!$C$6,Kontrakter!$D$6,L1033=Kontrakter!$C$7,Kontrakter!$D$7,L1033=Kontrakter!$C$8,Kontrakter!$D$8,L1033=Kontrakter!$C$9,Kontrakter!$D$9,L1033=Kontrakter!$C$10,Kontrakter!$D$10,L1033=Kontrakter!$C$11,Kontrakter!$D$11)</f>
        <v>48055999</v>
      </c>
      <c r="N1033" s="47" t="str" cm="1">
        <f t="array" ref="N1033">_xlfn.IFS(L1033=Kontrakter!$C$3,Kontrakter!$E$3,L1033=Kontrakter!$C$2,Kontrakter!$E$2,L1033=Kontrakter!$C$4,Kontrakter!$E$4,L1033=Kontrakter!$C$5,Kontrakter!$E$5,L1033=Kontrakter!$C$6,Kontrakter!$E$6,L1033=Kontrakter!$C$7,Kontrakter!$E$7,L1033=Kontrakter!$C$8,Kontrakter!$E$8,L1033=Kontrakter!$C$9,Kontrakter!$E$9,L1033=Kontrakter!$C$10,Kontrakter!$E$10,L1033=Kontrakter!$C$11,Kontrakter!$E$11)</f>
        <v>tilsyn@elvia.no</v>
      </c>
    </row>
    <row r="1034" spans="1:14" s="42" customFormat="1" x14ac:dyDescent="0.3">
      <c r="A1034" s="43">
        <v>2032</v>
      </c>
      <c r="B1034" s="42" t="s">
        <v>1163</v>
      </c>
      <c r="C1034" s="42" t="s">
        <v>1164</v>
      </c>
      <c r="D1034" s="42" t="s">
        <v>16</v>
      </c>
      <c r="F1034" s="42">
        <v>3036</v>
      </c>
      <c r="G1034" s="42" t="s">
        <v>1602</v>
      </c>
      <c r="H1034" s="45" t="s">
        <v>1370</v>
      </c>
      <c r="I1034" s="46">
        <v>5</v>
      </c>
      <c r="J1034" s="46" t="s">
        <v>1160</v>
      </c>
      <c r="K1034" s="46"/>
      <c r="L1034" s="45" t="str" cm="1">
        <f t="array" ref="L1034">_xlfn.IFS(H1034=Kontrakter!$B$3,Kontrakter!$C$3,H1034=Kontrakter!$B$2,Kontrakter!$C$2,H1034=Kontrakter!$B$4,Kontrakter!$C$4,H1034=Kontrakter!$B$5,Kontrakter!$C$5,H1034=Kontrakter!$B$6,Kontrakter!$C$6,H1034=Kontrakter!$B$7,Kontrakter!$C$7,H1034=Kontrakter!$B$8,Kontrakter!$C$8,H1034=Kontrakter!$B$9,Kontrakter!$C$9,H1034=Kontrakter!$B$10,Kontrakter!$C$10,H1034=Kontrakter!$B$11,Kontrakter!$C$11)</f>
        <v>Elsikkerhet Norge AS</v>
      </c>
      <c r="M1034" s="45" cm="1">
        <f t="array" ref="M1034">_xlfn.IFS(L1034=Kontrakter!$C$3,Kontrakter!$D$3,L1034=Kontrakter!$C$2,Kontrakter!$D$2,L1034=Kontrakter!$C$4,Kontrakter!$D$4,L1034=Kontrakter!$C$5,Kontrakter!$D$5,L1034=Kontrakter!$C$6,Kontrakter!$D$6,L1034=Kontrakter!$C$7,Kontrakter!$D$7,L1034=Kontrakter!$C$8,Kontrakter!$D$8,L1034=Kontrakter!$C$9,Kontrakter!$D$9,L1034=Kontrakter!$C$10,Kontrakter!$D$10,L1034=Kontrakter!$C$11,Kontrakter!$D$11)</f>
        <v>48055999</v>
      </c>
      <c r="N1034" s="47" t="str" cm="1">
        <f t="array" ref="N1034">_xlfn.IFS(L1034=Kontrakter!$C$3,Kontrakter!$E$3,L1034=Kontrakter!$C$2,Kontrakter!$E$2,L1034=Kontrakter!$C$4,Kontrakter!$E$4,L1034=Kontrakter!$C$5,Kontrakter!$E$5,L1034=Kontrakter!$C$6,Kontrakter!$E$6,L1034=Kontrakter!$C$7,Kontrakter!$E$7,L1034=Kontrakter!$C$8,Kontrakter!$E$8,L1034=Kontrakter!$C$9,Kontrakter!$E$9,L1034=Kontrakter!$C$10,Kontrakter!$E$10,L1034=Kontrakter!$C$11,Kontrakter!$E$11)</f>
        <v>tilsyn@elvia.no</v>
      </c>
    </row>
    <row r="1035" spans="1:14" s="42" customFormat="1" x14ac:dyDescent="0.3">
      <c r="A1035" s="43">
        <v>2033</v>
      </c>
      <c r="B1035" s="42" t="s">
        <v>1165</v>
      </c>
      <c r="C1035" s="42" t="s">
        <v>1166</v>
      </c>
      <c r="D1035" s="42" t="s">
        <v>16</v>
      </c>
      <c r="F1035" s="42">
        <v>3036</v>
      </c>
      <c r="G1035" s="42" t="s">
        <v>1602</v>
      </c>
      <c r="H1035" s="45" t="s">
        <v>1370</v>
      </c>
      <c r="I1035" s="46">
        <v>5</v>
      </c>
      <c r="J1035" s="46" t="s">
        <v>1160</v>
      </c>
      <c r="K1035" s="46"/>
      <c r="L1035" s="45" t="str" cm="1">
        <f t="array" ref="L1035">_xlfn.IFS(H1035=Kontrakter!$B$3,Kontrakter!$C$3,H1035=Kontrakter!$B$2,Kontrakter!$C$2,H1035=Kontrakter!$B$4,Kontrakter!$C$4,H1035=Kontrakter!$B$5,Kontrakter!$C$5,H1035=Kontrakter!$B$6,Kontrakter!$C$6,H1035=Kontrakter!$B$7,Kontrakter!$C$7,H1035=Kontrakter!$B$8,Kontrakter!$C$8,H1035=Kontrakter!$B$9,Kontrakter!$C$9,H1035=Kontrakter!$B$10,Kontrakter!$C$10,H1035=Kontrakter!$B$11,Kontrakter!$C$11)</f>
        <v>Elsikkerhet Norge AS</v>
      </c>
      <c r="M1035" s="45" cm="1">
        <f t="array" ref="M1035">_xlfn.IFS(L1035=Kontrakter!$C$3,Kontrakter!$D$3,L1035=Kontrakter!$C$2,Kontrakter!$D$2,L1035=Kontrakter!$C$4,Kontrakter!$D$4,L1035=Kontrakter!$C$5,Kontrakter!$D$5,L1035=Kontrakter!$C$6,Kontrakter!$D$6,L1035=Kontrakter!$C$7,Kontrakter!$D$7,L1035=Kontrakter!$C$8,Kontrakter!$D$8,L1035=Kontrakter!$C$9,Kontrakter!$D$9,L1035=Kontrakter!$C$10,Kontrakter!$D$10,L1035=Kontrakter!$C$11,Kontrakter!$D$11)</f>
        <v>48055999</v>
      </c>
      <c r="N1035" s="47" t="str" cm="1">
        <f t="array" ref="N1035">_xlfn.IFS(L1035=Kontrakter!$C$3,Kontrakter!$E$3,L1035=Kontrakter!$C$2,Kontrakter!$E$2,L1035=Kontrakter!$C$4,Kontrakter!$E$4,L1035=Kontrakter!$C$5,Kontrakter!$E$5,L1035=Kontrakter!$C$6,Kontrakter!$E$6,L1035=Kontrakter!$C$7,Kontrakter!$E$7,L1035=Kontrakter!$C$8,Kontrakter!$E$8,L1035=Kontrakter!$C$9,Kontrakter!$E$9,L1035=Kontrakter!$C$10,Kontrakter!$E$10,L1035=Kontrakter!$C$11,Kontrakter!$E$11)</f>
        <v>tilsyn@elvia.no</v>
      </c>
    </row>
    <row r="1036" spans="1:14" s="42" customFormat="1" x14ac:dyDescent="0.3">
      <c r="A1036" s="43">
        <v>2034</v>
      </c>
      <c r="B1036" s="42" t="s">
        <v>1167</v>
      </c>
      <c r="C1036" s="42" t="s">
        <v>1168</v>
      </c>
      <c r="D1036" s="42" t="s">
        <v>16</v>
      </c>
      <c r="F1036" s="42">
        <v>3036</v>
      </c>
      <c r="G1036" s="42" t="s">
        <v>1602</v>
      </c>
      <c r="H1036" s="45" t="s">
        <v>1370</v>
      </c>
      <c r="I1036" s="46">
        <v>5</v>
      </c>
      <c r="J1036" s="46" t="s">
        <v>1160</v>
      </c>
      <c r="K1036" s="46"/>
      <c r="L1036" s="45" t="str" cm="1">
        <f t="array" ref="L1036">_xlfn.IFS(H1036=Kontrakter!$B$3,Kontrakter!$C$3,H1036=Kontrakter!$B$2,Kontrakter!$C$2,H1036=Kontrakter!$B$4,Kontrakter!$C$4,H1036=Kontrakter!$B$5,Kontrakter!$C$5,H1036=Kontrakter!$B$6,Kontrakter!$C$6,H1036=Kontrakter!$B$7,Kontrakter!$C$7,H1036=Kontrakter!$B$8,Kontrakter!$C$8,H1036=Kontrakter!$B$9,Kontrakter!$C$9,H1036=Kontrakter!$B$10,Kontrakter!$C$10,H1036=Kontrakter!$B$11,Kontrakter!$C$11)</f>
        <v>Elsikkerhet Norge AS</v>
      </c>
      <c r="M1036" s="45" cm="1">
        <f t="array" ref="M1036">_xlfn.IFS(L1036=Kontrakter!$C$3,Kontrakter!$D$3,L1036=Kontrakter!$C$2,Kontrakter!$D$2,L1036=Kontrakter!$C$4,Kontrakter!$D$4,L1036=Kontrakter!$C$5,Kontrakter!$D$5,L1036=Kontrakter!$C$6,Kontrakter!$D$6,L1036=Kontrakter!$C$7,Kontrakter!$D$7,L1036=Kontrakter!$C$8,Kontrakter!$D$8,L1036=Kontrakter!$C$9,Kontrakter!$D$9,L1036=Kontrakter!$C$10,Kontrakter!$D$10,L1036=Kontrakter!$C$11,Kontrakter!$D$11)</f>
        <v>48055999</v>
      </c>
      <c r="N1036" s="47" t="str" cm="1">
        <f t="array" ref="N1036">_xlfn.IFS(L1036=Kontrakter!$C$3,Kontrakter!$E$3,L1036=Kontrakter!$C$2,Kontrakter!$E$2,L1036=Kontrakter!$C$4,Kontrakter!$E$4,L1036=Kontrakter!$C$5,Kontrakter!$E$5,L1036=Kontrakter!$C$6,Kontrakter!$E$6,L1036=Kontrakter!$C$7,Kontrakter!$E$7,L1036=Kontrakter!$C$8,Kontrakter!$E$8,L1036=Kontrakter!$C$9,Kontrakter!$E$9,L1036=Kontrakter!$C$10,Kontrakter!$E$10,L1036=Kontrakter!$C$11,Kontrakter!$E$11)</f>
        <v>tilsyn@elvia.no</v>
      </c>
    </row>
    <row r="1037" spans="1:14" s="42" customFormat="1" x14ac:dyDescent="0.3">
      <c r="A1037" s="43">
        <v>2035</v>
      </c>
      <c r="B1037" s="42" t="s">
        <v>1167</v>
      </c>
      <c r="C1037" s="42" t="s">
        <v>1169</v>
      </c>
      <c r="D1037" s="42" t="s">
        <v>12</v>
      </c>
      <c r="F1037" s="42">
        <v>3036</v>
      </c>
      <c r="G1037" s="42" t="s">
        <v>1602</v>
      </c>
      <c r="H1037" s="45" t="s">
        <v>1370</v>
      </c>
      <c r="I1037" s="46">
        <v>5</v>
      </c>
      <c r="J1037" s="46" t="s">
        <v>1160</v>
      </c>
      <c r="K1037" s="46"/>
      <c r="L1037" s="45" t="str" cm="1">
        <f t="array" ref="L1037">_xlfn.IFS(H1037=Kontrakter!$B$3,Kontrakter!$C$3,H1037=Kontrakter!$B$2,Kontrakter!$C$2,H1037=Kontrakter!$B$4,Kontrakter!$C$4,H1037=Kontrakter!$B$5,Kontrakter!$C$5,H1037=Kontrakter!$B$6,Kontrakter!$C$6,H1037=Kontrakter!$B$7,Kontrakter!$C$7,H1037=Kontrakter!$B$8,Kontrakter!$C$8,H1037=Kontrakter!$B$9,Kontrakter!$C$9,H1037=Kontrakter!$B$10,Kontrakter!$C$10,H1037=Kontrakter!$B$11,Kontrakter!$C$11)</f>
        <v>Elsikkerhet Norge AS</v>
      </c>
      <c r="M1037" s="45" cm="1">
        <f t="array" ref="M1037">_xlfn.IFS(L1037=Kontrakter!$C$3,Kontrakter!$D$3,L1037=Kontrakter!$C$2,Kontrakter!$D$2,L1037=Kontrakter!$C$4,Kontrakter!$D$4,L1037=Kontrakter!$C$5,Kontrakter!$D$5,L1037=Kontrakter!$C$6,Kontrakter!$D$6,L1037=Kontrakter!$C$7,Kontrakter!$D$7,L1037=Kontrakter!$C$8,Kontrakter!$D$8,L1037=Kontrakter!$C$9,Kontrakter!$D$9,L1037=Kontrakter!$C$10,Kontrakter!$D$10,L1037=Kontrakter!$C$11,Kontrakter!$D$11)</f>
        <v>48055999</v>
      </c>
      <c r="N1037" s="47" t="str" cm="1">
        <f t="array" ref="N1037">_xlfn.IFS(L1037=Kontrakter!$C$3,Kontrakter!$E$3,L1037=Kontrakter!$C$2,Kontrakter!$E$2,L1037=Kontrakter!$C$4,Kontrakter!$E$4,L1037=Kontrakter!$C$5,Kontrakter!$E$5,L1037=Kontrakter!$C$6,Kontrakter!$E$6,L1037=Kontrakter!$C$7,Kontrakter!$E$7,L1037=Kontrakter!$C$8,Kontrakter!$E$8,L1037=Kontrakter!$C$9,Kontrakter!$E$9,L1037=Kontrakter!$C$10,Kontrakter!$E$10,L1037=Kontrakter!$C$11,Kontrakter!$E$11)</f>
        <v>tilsyn@elvia.no</v>
      </c>
    </row>
    <row r="1038" spans="1:14" s="42" customFormat="1" x14ac:dyDescent="0.3">
      <c r="A1038" s="43">
        <v>2036</v>
      </c>
      <c r="B1038" s="42" t="s">
        <v>1163</v>
      </c>
      <c r="C1038" s="42" t="s">
        <v>1170</v>
      </c>
      <c r="D1038" s="42" t="s">
        <v>12</v>
      </c>
      <c r="F1038" s="42">
        <v>3036</v>
      </c>
      <c r="G1038" s="42" t="s">
        <v>1602</v>
      </c>
      <c r="H1038" s="45" t="s">
        <v>1370</v>
      </c>
      <c r="I1038" s="46">
        <v>5</v>
      </c>
      <c r="J1038" s="46" t="s">
        <v>1160</v>
      </c>
      <c r="K1038" s="46"/>
      <c r="L1038" s="45" t="str" cm="1">
        <f t="array" ref="L1038">_xlfn.IFS(H1038=Kontrakter!$B$3,Kontrakter!$C$3,H1038=Kontrakter!$B$2,Kontrakter!$C$2,H1038=Kontrakter!$B$4,Kontrakter!$C$4,H1038=Kontrakter!$B$5,Kontrakter!$C$5,H1038=Kontrakter!$B$6,Kontrakter!$C$6,H1038=Kontrakter!$B$7,Kontrakter!$C$7,H1038=Kontrakter!$B$8,Kontrakter!$C$8,H1038=Kontrakter!$B$9,Kontrakter!$C$9,H1038=Kontrakter!$B$10,Kontrakter!$C$10,H1038=Kontrakter!$B$11,Kontrakter!$C$11)</f>
        <v>Elsikkerhet Norge AS</v>
      </c>
      <c r="M1038" s="45" cm="1">
        <f t="array" ref="M1038">_xlfn.IFS(L1038=Kontrakter!$C$3,Kontrakter!$D$3,L1038=Kontrakter!$C$2,Kontrakter!$D$2,L1038=Kontrakter!$C$4,Kontrakter!$D$4,L1038=Kontrakter!$C$5,Kontrakter!$D$5,L1038=Kontrakter!$C$6,Kontrakter!$D$6,L1038=Kontrakter!$C$7,Kontrakter!$D$7,L1038=Kontrakter!$C$8,Kontrakter!$D$8,L1038=Kontrakter!$C$9,Kontrakter!$D$9,L1038=Kontrakter!$C$10,Kontrakter!$D$10,L1038=Kontrakter!$C$11,Kontrakter!$D$11)</f>
        <v>48055999</v>
      </c>
      <c r="N1038" s="47" t="str" cm="1">
        <f t="array" ref="N1038">_xlfn.IFS(L1038=Kontrakter!$C$3,Kontrakter!$E$3,L1038=Kontrakter!$C$2,Kontrakter!$E$2,L1038=Kontrakter!$C$4,Kontrakter!$E$4,L1038=Kontrakter!$C$5,Kontrakter!$E$5,L1038=Kontrakter!$C$6,Kontrakter!$E$6,L1038=Kontrakter!$C$7,Kontrakter!$E$7,L1038=Kontrakter!$C$8,Kontrakter!$E$8,L1038=Kontrakter!$C$9,Kontrakter!$E$9,L1038=Kontrakter!$C$10,Kontrakter!$E$10,L1038=Kontrakter!$C$11,Kontrakter!$E$11)</f>
        <v>tilsyn@elvia.no</v>
      </c>
    </row>
    <row r="1039" spans="1:14" s="42" customFormat="1" x14ac:dyDescent="0.3">
      <c r="A1039" s="43">
        <v>2040</v>
      </c>
      <c r="B1039" s="42" t="s">
        <v>1171</v>
      </c>
      <c r="C1039" s="42" t="s">
        <v>1172</v>
      </c>
      <c r="D1039" s="42" t="s">
        <v>16</v>
      </c>
      <c r="F1039" s="42">
        <v>3033</v>
      </c>
      <c r="G1039" s="42" t="s">
        <v>1602</v>
      </c>
      <c r="H1039" s="45" t="s">
        <v>1370</v>
      </c>
      <c r="I1039" s="46">
        <v>5</v>
      </c>
      <c r="J1039" s="46" t="s">
        <v>1173</v>
      </c>
      <c r="K1039" s="46"/>
      <c r="L1039" s="45" t="str" cm="1">
        <f t="array" ref="L1039">_xlfn.IFS(H1039=Kontrakter!$B$3,Kontrakter!$C$3,H1039=Kontrakter!$B$2,Kontrakter!$C$2,H1039=Kontrakter!$B$4,Kontrakter!$C$4,H1039=Kontrakter!$B$5,Kontrakter!$C$5,H1039=Kontrakter!$B$6,Kontrakter!$C$6,H1039=Kontrakter!$B$7,Kontrakter!$C$7,H1039=Kontrakter!$B$8,Kontrakter!$C$8,H1039=Kontrakter!$B$9,Kontrakter!$C$9,H1039=Kontrakter!$B$10,Kontrakter!$C$10,H1039=Kontrakter!$B$11,Kontrakter!$C$11)</f>
        <v>Elsikkerhet Norge AS</v>
      </c>
      <c r="M1039" s="45" cm="1">
        <f t="array" ref="M1039">_xlfn.IFS(L1039=Kontrakter!$C$3,Kontrakter!$D$3,L1039=Kontrakter!$C$2,Kontrakter!$D$2,L1039=Kontrakter!$C$4,Kontrakter!$D$4,L1039=Kontrakter!$C$5,Kontrakter!$D$5,L1039=Kontrakter!$C$6,Kontrakter!$D$6,L1039=Kontrakter!$C$7,Kontrakter!$D$7,L1039=Kontrakter!$C$8,Kontrakter!$D$8,L1039=Kontrakter!$C$9,Kontrakter!$D$9,L1039=Kontrakter!$C$10,Kontrakter!$D$10,L1039=Kontrakter!$C$11,Kontrakter!$D$11)</f>
        <v>48055999</v>
      </c>
      <c r="N1039" s="47" t="str" cm="1">
        <f t="array" ref="N1039">_xlfn.IFS(L1039=Kontrakter!$C$3,Kontrakter!$E$3,L1039=Kontrakter!$C$2,Kontrakter!$E$2,L1039=Kontrakter!$C$4,Kontrakter!$E$4,L1039=Kontrakter!$C$5,Kontrakter!$E$5,L1039=Kontrakter!$C$6,Kontrakter!$E$6,L1039=Kontrakter!$C$7,Kontrakter!$E$7,L1039=Kontrakter!$C$8,Kontrakter!$E$8,L1039=Kontrakter!$C$9,Kontrakter!$E$9,L1039=Kontrakter!$C$10,Kontrakter!$E$10,L1039=Kontrakter!$C$11,Kontrakter!$E$11)</f>
        <v>tilsyn@elvia.no</v>
      </c>
    </row>
    <row r="1040" spans="1:14" s="42" customFormat="1" x14ac:dyDescent="0.3">
      <c r="A1040" s="43">
        <v>2041</v>
      </c>
      <c r="B1040" s="42" t="s">
        <v>1171</v>
      </c>
      <c r="C1040" s="42" t="s">
        <v>1174</v>
      </c>
      <c r="D1040" s="42" t="s">
        <v>12</v>
      </c>
      <c r="F1040" s="42">
        <v>3033</v>
      </c>
      <c r="G1040" s="42" t="s">
        <v>1602</v>
      </c>
      <c r="H1040" s="45" t="s">
        <v>1370</v>
      </c>
      <c r="I1040" s="46">
        <v>5</v>
      </c>
      <c r="J1040" s="46" t="s">
        <v>1173</v>
      </c>
      <c r="K1040" s="46"/>
      <c r="L1040" s="45" t="str" cm="1">
        <f t="array" ref="L1040">_xlfn.IFS(H1040=Kontrakter!$B$3,Kontrakter!$C$3,H1040=Kontrakter!$B$2,Kontrakter!$C$2,H1040=Kontrakter!$B$4,Kontrakter!$C$4,H1040=Kontrakter!$B$5,Kontrakter!$C$5,H1040=Kontrakter!$B$6,Kontrakter!$C$6,H1040=Kontrakter!$B$7,Kontrakter!$C$7,H1040=Kontrakter!$B$8,Kontrakter!$C$8,H1040=Kontrakter!$B$9,Kontrakter!$C$9,H1040=Kontrakter!$B$10,Kontrakter!$C$10,H1040=Kontrakter!$B$11,Kontrakter!$C$11)</f>
        <v>Elsikkerhet Norge AS</v>
      </c>
      <c r="M1040" s="45" cm="1">
        <f t="array" ref="M1040">_xlfn.IFS(L1040=Kontrakter!$C$3,Kontrakter!$D$3,L1040=Kontrakter!$C$2,Kontrakter!$D$2,L1040=Kontrakter!$C$4,Kontrakter!$D$4,L1040=Kontrakter!$C$5,Kontrakter!$D$5,L1040=Kontrakter!$C$6,Kontrakter!$D$6,L1040=Kontrakter!$C$7,Kontrakter!$D$7,L1040=Kontrakter!$C$8,Kontrakter!$D$8,L1040=Kontrakter!$C$9,Kontrakter!$D$9,L1040=Kontrakter!$C$10,Kontrakter!$D$10,L1040=Kontrakter!$C$11,Kontrakter!$D$11)</f>
        <v>48055999</v>
      </c>
      <c r="N1040" s="47" t="str" cm="1">
        <f t="array" ref="N1040">_xlfn.IFS(L1040=Kontrakter!$C$3,Kontrakter!$E$3,L1040=Kontrakter!$C$2,Kontrakter!$E$2,L1040=Kontrakter!$C$4,Kontrakter!$E$4,L1040=Kontrakter!$C$5,Kontrakter!$E$5,L1040=Kontrakter!$C$6,Kontrakter!$E$6,L1040=Kontrakter!$C$7,Kontrakter!$E$7,L1040=Kontrakter!$C$8,Kontrakter!$E$8,L1040=Kontrakter!$C$9,Kontrakter!$E$9,L1040=Kontrakter!$C$10,Kontrakter!$E$10,L1040=Kontrakter!$C$11,Kontrakter!$E$11)</f>
        <v>tilsyn@elvia.no</v>
      </c>
    </row>
    <row r="1041" spans="1:14" s="42" customFormat="1" x14ac:dyDescent="0.3">
      <c r="A1041" s="43">
        <v>2050</v>
      </c>
      <c r="B1041" s="42" t="s">
        <v>1175</v>
      </c>
      <c r="C1041" s="42" t="s">
        <v>1176</v>
      </c>
      <c r="D1041" s="42" t="s">
        <v>16</v>
      </c>
      <c r="F1041" s="42">
        <v>3033</v>
      </c>
      <c r="G1041" s="42" t="s">
        <v>1602</v>
      </c>
      <c r="H1041" s="45" t="s">
        <v>1370</v>
      </c>
      <c r="I1041" s="46">
        <v>5</v>
      </c>
      <c r="J1041" s="46" t="s">
        <v>1173</v>
      </c>
      <c r="K1041" s="46"/>
      <c r="L1041" s="45" t="str" cm="1">
        <f t="array" ref="L1041">_xlfn.IFS(H1041=Kontrakter!$B$3,Kontrakter!$C$3,H1041=Kontrakter!$B$2,Kontrakter!$C$2,H1041=Kontrakter!$B$4,Kontrakter!$C$4,H1041=Kontrakter!$B$5,Kontrakter!$C$5,H1041=Kontrakter!$B$6,Kontrakter!$C$6,H1041=Kontrakter!$B$7,Kontrakter!$C$7,H1041=Kontrakter!$B$8,Kontrakter!$C$8,H1041=Kontrakter!$B$9,Kontrakter!$C$9,H1041=Kontrakter!$B$10,Kontrakter!$C$10,H1041=Kontrakter!$B$11,Kontrakter!$C$11)</f>
        <v>Elsikkerhet Norge AS</v>
      </c>
      <c r="M1041" s="45" cm="1">
        <f t="array" ref="M1041">_xlfn.IFS(L1041=Kontrakter!$C$3,Kontrakter!$D$3,L1041=Kontrakter!$C$2,Kontrakter!$D$2,L1041=Kontrakter!$C$4,Kontrakter!$D$4,L1041=Kontrakter!$C$5,Kontrakter!$D$5,L1041=Kontrakter!$C$6,Kontrakter!$D$6,L1041=Kontrakter!$C$7,Kontrakter!$D$7,L1041=Kontrakter!$C$8,Kontrakter!$D$8,L1041=Kontrakter!$C$9,Kontrakter!$D$9,L1041=Kontrakter!$C$10,Kontrakter!$D$10,L1041=Kontrakter!$C$11,Kontrakter!$D$11)</f>
        <v>48055999</v>
      </c>
      <c r="N1041" s="47" t="str" cm="1">
        <f t="array" ref="N1041">_xlfn.IFS(L1041=Kontrakter!$C$3,Kontrakter!$E$3,L1041=Kontrakter!$C$2,Kontrakter!$E$2,L1041=Kontrakter!$C$4,Kontrakter!$E$4,L1041=Kontrakter!$C$5,Kontrakter!$E$5,L1041=Kontrakter!$C$6,Kontrakter!$E$6,L1041=Kontrakter!$C$7,Kontrakter!$E$7,L1041=Kontrakter!$C$8,Kontrakter!$E$8,L1041=Kontrakter!$C$9,Kontrakter!$E$9,L1041=Kontrakter!$C$10,Kontrakter!$E$10,L1041=Kontrakter!$C$11,Kontrakter!$E$11)</f>
        <v>tilsyn@elvia.no</v>
      </c>
    </row>
    <row r="1042" spans="1:14" s="42" customFormat="1" x14ac:dyDescent="0.3">
      <c r="A1042" s="43">
        <v>2051</v>
      </c>
      <c r="B1042" s="42" t="s">
        <v>1175</v>
      </c>
      <c r="C1042" s="42" t="s">
        <v>1177</v>
      </c>
      <c r="D1042" s="42" t="s">
        <v>12</v>
      </c>
      <c r="F1042" s="42">
        <v>3033</v>
      </c>
      <c r="G1042" s="42" t="s">
        <v>1602</v>
      </c>
      <c r="H1042" s="45" t="s">
        <v>1370</v>
      </c>
      <c r="I1042" s="46">
        <v>5</v>
      </c>
      <c r="J1042" s="46" t="s">
        <v>1173</v>
      </c>
      <c r="K1042" s="46"/>
      <c r="L1042" s="45" t="str" cm="1">
        <f t="array" ref="L1042">_xlfn.IFS(H1042=Kontrakter!$B$3,Kontrakter!$C$3,H1042=Kontrakter!$B$2,Kontrakter!$C$2,H1042=Kontrakter!$B$4,Kontrakter!$C$4,H1042=Kontrakter!$B$5,Kontrakter!$C$5,H1042=Kontrakter!$B$6,Kontrakter!$C$6,H1042=Kontrakter!$B$7,Kontrakter!$C$7,H1042=Kontrakter!$B$8,Kontrakter!$C$8,H1042=Kontrakter!$B$9,Kontrakter!$C$9,H1042=Kontrakter!$B$10,Kontrakter!$C$10,H1042=Kontrakter!$B$11,Kontrakter!$C$11)</f>
        <v>Elsikkerhet Norge AS</v>
      </c>
      <c r="M1042" s="45" cm="1">
        <f t="array" ref="M1042">_xlfn.IFS(L1042=Kontrakter!$C$3,Kontrakter!$D$3,L1042=Kontrakter!$C$2,Kontrakter!$D$2,L1042=Kontrakter!$C$4,Kontrakter!$D$4,L1042=Kontrakter!$C$5,Kontrakter!$D$5,L1042=Kontrakter!$C$6,Kontrakter!$D$6,L1042=Kontrakter!$C$7,Kontrakter!$D$7,L1042=Kontrakter!$C$8,Kontrakter!$D$8,L1042=Kontrakter!$C$9,Kontrakter!$D$9,L1042=Kontrakter!$C$10,Kontrakter!$D$10,L1042=Kontrakter!$C$11,Kontrakter!$D$11)</f>
        <v>48055999</v>
      </c>
      <c r="N1042" s="47" t="str" cm="1">
        <f t="array" ref="N1042">_xlfn.IFS(L1042=Kontrakter!$C$3,Kontrakter!$E$3,L1042=Kontrakter!$C$2,Kontrakter!$E$2,L1042=Kontrakter!$C$4,Kontrakter!$E$4,L1042=Kontrakter!$C$5,Kontrakter!$E$5,L1042=Kontrakter!$C$6,Kontrakter!$E$6,L1042=Kontrakter!$C$7,Kontrakter!$E$7,L1042=Kontrakter!$C$8,Kontrakter!$E$8,L1042=Kontrakter!$C$9,Kontrakter!$E$9,L1042=Kontrakter!$C$10,Kontrakter!$E$10,L1042=Kontrakter!$C$11,Kontrakter!$E$11)</f>
        <v>tilsyn@elvia.no</v>
      </c>
    </row>
    <row r="1043" spans="1:14" s="42" customFormat="1" x14ac:dyDescent="0.3">
      <c r="A1043" s="43">
        <v>2052</v>
      </c>
      <c r="B1043" s="42" t="s">
        <v>1175</v>
      </c>
      <c r="C1043" s="42" t="s">
        <v>1178</v>
      </c>
      <c r="D1043" s="42" t="s">
        <v>16</v>
      </c>
      <c r="F1043" s="42">
        <v>3033</v>
      </c>
      <c r="G1043" s="42" t="s">
        <v>1602</v>
      </c>
      <c r="H1043" s="45" t="s">
        <v>1370</v>
      </c>
      <c r="I1043" s="46">
        <v>5</v>
      </c>
      <c r="J1043" s="46" t="s">
        <v>1173</v>
      </c>
      <c r="K1043" s="46"/>
      <c r="L1043" s="45" t="str" cm="1">
        <f t="array" ref="L1043">_xlfn.IFS(H1043=Kontrakter!$B$3,Kontrakter!$C$3,H1043=Kontrakter!$B$2,Kontrakter!$C$2,H1043=Kontrakter!$B$4,Kontrakter!$C$4,H1043=Kontrakter!$B$5,Kontrakter!$C$5,H1043=Kontrakter!$B$6,Kontrakter!$C$6,H1043=Kontrakter!$B$7,Kontrakter!$C$7,H1043=Kontrakter!$B$8,Kontrakter!$C$8,H1043=Kontrakter!$B$9,Kontrakter!$C$9,H1043=Kontrakter!$B$10,Kontrakter!$C$10,H1043=Kontrakter!$B$11,Kontrakter!$C$11)</f>
        <v>Elsikkerhet Norge AS</v>
      </c>
      <c r="M1043" s="45" cm="1">
        <f t="array" ref="M1043">_xlfn.IFS(L1043=Kontrakter!$C$3,Kontrakter!$D$3,L1043=Kontrakter!$C$2,Kontrakter!$D$2,L1043=Kontrakter!$C$4,Kontrakter!$D$4,L1043=Kontrakter!$C$5,Kontrakter!$D$5,L1043=Kontrakter!$C$6,Kontrakter!$D$6,L1043=Kontrakter!$C$7,Kontrakter!$D$7,L1043=Kontrakter!$C$8,Kontrakter!$D$8,L1043=Kontrakter!$C$9,Kontrakter!$D$9,L1043=Kontrakter!$C$10,Kontrakter!$D$10,L1043=Kontrakter!$C$11,Kontrakter!$D$11)</f>
        <v>48055999</v>
      </c>
      <c r="N1043" s="47" t="str" cm="1">
        <f t="array" ref="N1043">_xlfn.IFS(L1043=Kontrakter!$C$3,Kontrakter!$E$3,L1043=Kontrakter!$C$2,Kontrakter!$E$2,L1043=Kontrakter!$C$4,Kontrakter!$E$4,L1043=Kontrakter!$C$5,Kontrakter!$E$5,L1043=Kontrakter!$C$6,Kontrakter!$E$6,L1043=Kontrakter!$C$7,Kontrakter!$E$7,L1043=Kontrakter!$C$8,Kontrakter!$E$8,L1043=Kontrakter!$C$9,Kontrakter!$E$9,L1043=Kontrakter!$C$10,Kontrakter!$E$10,L1043=Kontrakter!$C$11,Kontrakter!$E$11)</f>
        <v>tilsyn@elvia.no</v>
      </c>
    </row>
    <row r="1044" spans="1:14" s="42" customFormat="1" x14ac:dyDescent="0.3">
      <c r="A1044" s="43">
        <v>2053</v>
      </c>
      <c r="B1044" s="42" t="s">
        <v>1175</v>
      </c>
      <c r="C1044" s="42" t="s">
        <v>1179</v>
      </c>
      <c r="D1044" s="42" t="s">
        <v>16</v>
      </c>
      <c r="F1044" s="42">
        <v>3033</v>
      </c>
      <c r="G1044" s="42" t="s">
        <v>1602</v>
      </c>
      <c r="H1044" s="45" t="s">
        <v>1370</v>
      </c>
      <c r="I1044" s="46">
        <v>5</v>
      </c>
      <c r="J1044" s="46" t="s">
        <v>1173</v>
      </c>
      <c r="K1044" s="46"/>
      <c r="L1044" s="45" t="str" cm="1">
        <f t="array" ref="L1044">_xlfn.IFS(H1044=Kontrakter!$B$3,Kontrakter!$C$3,H1044=Kontrakter!$B$2,Kontrakter!$C$2,H1044=Kontrakter!$B$4,Kontrakter!$C$4,H1044=Kontrakter!$B$5,Kontrakter!$C$5,H1044=Kontrakter!$B$6,Kontrakter!$C$6,H1044=Kontrakter!$B$7,Kontrakter!$C$7,H1044=Kontrakter!$B$8,Kontrakter!$C$8,H1044=Kontrakter!$B$9,Kontrakter!$C$9,H1044=Kontrakter!$B$10,Kontrakter!$C$10,H1044=Kontrakter!$B$11,Kontrakter!$C$11)</f>
        <v>Elsikkerhet Norge AS</v>
      </c>
      <c r="M1044" s="45" cm="1">
        <f t="array" ref="M1044">_xlfn.IFS(L1044=Kontrakter!$C$3,Kontrakter!$D$3,L1044=Kontrakter!$C$2,Kontrakter!$D$2,L1044=Kontrakter!$C$4,Kontrakter!$D$4,L1044=Kontrakter!$C$5,Kontrakter!$D$5,L1044=Kontrakter!$C$6,Kontrakter!$D$6,L1044=Kontrakter!$C$7,Kontrakter!$D$7,L1044=Kontrakter!$C$8,Kontrakter!$D$8,L1044=Kontrakter!$C$9,Kontrakter!$D$9,L1044=Kontrakter!$C$10,Kontrakter!$D$10,L1044=Kontrakter!$C$11,Kontrakter!$D$11)</f>
        <v>48055999</v>
      </c>
      <c r="N1044" s="47" t="str" cm="1">
        <f t="array" ref="N1044">_xlfn.IFS(L1044=Kontrakter!$C$3,Kontrakter!$E$3,L1044=Kontrakter!$C$2,Kontrakter!$E$2,L1044=Kontrakter!$C$4,Kontrakter!$E$4,L1044=Kontrakter!$C$5,Kontrakter!$E$5,L1044=Kontrakter!$C$6,Kontrakter!$E$6,L1044=Kontrakter!$C$7,Kontrakter!$E$7,L1044=Kontrakter!$C$8,Kontrakter!$E$8,L1044=Kontrakter!$C$9,Kontrakter!$E$9,L1044=Kontrakter!$C$10,Kontrakter!$E$10,L1044=Kontrakter!$C$11,Kontrakter!$E$11)</f>
        <v>tilsyn@elvia.no</v>
      </c>
    </row>
    <row r="1045" spans="1:14" s="42" customFormat="1" x14ac:dyDescent="0.3">
      <c r="A1045" s="43">
        <v>2054</v>
      </c>
      <c r="B1045" s="42" t="s">
        <v>1180</v>
      </c>
      <c r="C1045" s="42" t="s">
        <v>1181</v>
      </c>
      <c r="D1045" s="42" t="s">
        <v>16</v>
      </c>
      <c r="F1045" s="42">
        <v>3033</v>
      </c>
      <c r="G1045" s="42" t="s">
        <v>1602</v>
      </c>
      <c r="H1045" s="45" t="s">
        <v>1370</v>
      </c>
      <c r="I1045" s="46">
        <v>5</v>
      </c>
      <c r="J1045" s="46" t="s">
        <v>1173</v>
      </c>
      <c r="K1045" s="46"/>
      <c r="L1045" s="45" t="str" cm="1">
        <f t="array" ref="L1045">_xlfn.IFS(H1045=Kontrakter!$B$3,Kontrakter!$C$3,H1045=Kontrakter!$B$2,Kontrakter!$C$2,H1045=Kontrakter!$B$4,Kontrakter!$C$4,H1045=Kontrakter!$B$5,Kontrakter!$C$5,H1045=Kontrakter!$B$6,Kontrakter!$C$6,H1045=Kontrakter!$B$7,Kontrakter!$C$7,H1045=Kontrakter!$B$8,Kontrakter!$C$8,H1045=Kontrakter!$B$9,Kontrakter!$C$9,H1045=Kontrakter!$B$10,Kontrakter!$C$10,H1045=Kontrakter!$B$11,Kontrakter!$C$11)</f>
        <v>Elsikkerhet Norge AS</v>
      </c>
      <c r="M1045" s="45" cm="1">
        <f t="array" ref="M1045">_xlfn.IFS(L1045=Kontrakter!$C$3,Kontrakter!$D$3,L1045=Kontrakter!$C$2,Kontrakter!$D$2,L1045=Kontrakter!$C$4,Kontrakter!$D$4,L1045=Kontrakter!$C$5,Kontrakter!$D$5,L1045=Kontrakter!$C$6,Kontrakter!$D$6,L1045=Kontrakter!$C$7,Kontrakter!$D$7,L1045=Kontrakter!$C$8,Kontrakter!$D$8,L1045=Kontrakter!$C$9,Kontrakter!$D$9,L1045=Kontrakter!$C$10,Kontrakter!$D$10,L1045=Kontrakter!$C$11,Kontrakter!$D$11)</f>
        <v>48055999</v>
      </c>
      <c r="N1045" s="47" t="str" cm="1">
        <f t="array" ref="N1045">_xlfn.IFS(L1045=Kontrakter!$C$3,Kontrakter!$E$3,L1045=Kontrakter!$C$2,Kontrakter!$E$2,L1045=Kontrakter!$C$4,Kontrakter!$E$4,L1045=Kontrakter!$C$5,Kontrakter!$E$5,L1045=Kontrakter!$C$6,Kontrakter!$E$6,L1045=Kontrakter!$C$7,Kontrakter!$E$7,L1045=Kontrakter!$C$8,Kontrakter!$E$8,L1045=Kontrakter!$C$9,Kontrakter!$E$9,L1045=Kontrakter!$C$10,Kontrakter!$E$10,L1045=Kontrakter!$C$11,Kontrakter!$E$11)</f>
        <v>tilsyn@elvia.no</v>
      </c>
    </row>
    <row r="1046" spans="1:14" s="42" customFormat="1" x14ac:dyDescent="0.3">
      <c r="A1046" s="43">
        <v>2055</v>
      </c>
      <c r="B1046" s="42" t="s">
        <v>1182</v>
      </c>
      <c r="C1046" s="42" t="s">
        <v>1183</v>
      </c>
      <c r="D1046" s="42" t="s">
        <v>16</v>
      </c>
      <c r="F1046" s="42">
        <v>3033</v>
      </c>
      <c r="G1046" s="42" t="s">
        <v>1602</v>
      </c>
      <c r="H1046" s="45" t="s">
        <v>1370</v>
      </c>
      <c r="I1046" s="46">
        <v>5</v>
      </c>
      <c r="J1046" s="46" t="s">
        <v>1173</v>
      </c>
      <c r="K1046" s="46"/>
      <c r="L1046" s="45" t="str" cm="1">
        <f t="array" ref="L1046">_xlfn.IFS(H1046=Kontrakter!$B$3,Kontrakter!$C$3,H1046=Kontrakter!$B$2,Kontrakter!$C$2,H1046=Kontrakter!$B$4,Kontrakter!$C$4,H1046=Kontrakter!$B$5,Kontrakter!$C$5,H1046=Kontrakter!$B$6,Kontrakter!$C$6,H1046=Kontrakter!$B$7,Kontrakter!$C$7,H1046=Kontrakter!$B$8,Kontrakter!$C$8,H1046=Kontrakter!$B$9,Kontrakter!$C$9,H1046=Kontrakter!$B$10,Kontrakter!$C$10,H1046=Kontrakter!$B$11,Kontrakter!$C$11)</f>
        <v>Elsikkerhet Norge AS</v>
      </c>
      <c r="M1046" s="45" cm="1">
        <f t="array" ref="M1046">_xlfn.IFS(L1046=Kontrakter!$C$3,Kontrakter!$D$3,L1046=Kontrakter!$C$2,Kontrakter!$D$2,L1046=Kontrakter!$C$4,Kontrakter!$D$4,L1046=Kontrakter!$C$5,Kontrakter!$D$5,L1046=Kontrakter!$C$6,Kontrakter!$D$6,L1046=Kontrakter!$C$7,Kontrakter!$D$7,L1046=Kontrakter!$C$8,Kontrakter!$D$8,L1046=Kontrakter!$C$9,Kontrakter!$D$9,L1046=Kontrakter!$C$10,Kontrakter!$D$10,L1046=Kontrakter!$C$11,Kontrakter!$D$11)</f>
        <v>48055999</v>
      </c>
      <c r="N1046" s="47" t="str" cm="1">
        <f t="array" ref="N1046">_xlfn.IFS(L1046=Kontrakter!$C$3,Kontrakter!$E$3,L1046=Kontrakter!$C$2,Kontrakter!$E$2,L1046=Kontrakter!$C$4,Kontrakter!$E$4,L1046=Kontrakter!$C$5,Kontrakter!$E$5,L1046=Kontrakter!$C$6,Kontrakter!$E$6,L1046=Kontrakter!$C$7,Kontrakter!$E$7,L1046=Kontrakter!$C$8,Kontrakter!$E$8,L1046=Kontrakter!$C$9,Kontrakter!$E$9,L1046=Kontrakter!$C$10,Kontrakter!$E$10,L1046=Kontrakter!$C$11,Kontrakter!$E$11)</f>
        <v>tilsyn@elvia.no</v>
      </c>
    </row>
    <row r="1047" spans="1:14" s="42" customFormat="1" x14ac:dyDescent="0.3">
      <c r="A1047" s="43">
        <v>2056</v>
      </c>
      <c r="B1047" s="42" t="s">
        <v>1184</v>
      </c>
      <c r="C1047" s="42" t="s">
        <v>1185</v>
      </c>
      <c r="D1047" s="42" t="s">
        <v>16</v>
      </c>
      <c r="F1047" s="42">
        <v>3033</v>
      </c>
      <c r="G1047" s="42" t="s">
        <v>1602</v>
      </c>
      <c r="H1047" s="45" t="s">
        <v>1370</v>
      </c>
      <c r="I1047" s="46">
        <v>5</v>
      </c>
      <c r="J1047" s="46" t="s">
        <v>1173</v>
      </c>
      <c r="K1047" s="46"/>
      <c r="L1047" s="45" t="str" cm="1">
        <f t="array" ref="L1047">_xlfn.IFS(H1047=Kontrakter!$B$3,Kontrakter!$C$3,H1047=Kontrakter!$B$2,Kontrakter!$C$2,H1047=Kontrakter!$B$4,Kontrakter!$C$4,H1047=Kontrakter!$B$5,Kontrakter!$C$5,H1047=Kontrakter!$B$6,Kontrakter!$C$6,H1047=Kontrakter!$B$7,Kontrakter!$C$7,H1047=Kontrakter!$B$8,Kontrakter!$C$8,H1047=Kontrakter!$B$9,Kontrakter!$C$9,H1047=Kontrakter!$B$10,Kontrakter!$C$10,H1047=Kontrakter!$B$11,Kontrakter!$C$11)</f>
        <v>Elsikkerhet Norge AS</v>
      </c>
      <c r="M1047" s="45" cm="1">
        <f t="array" ref="M1047">_xlfn.IFS(L1047=Kontrakter!$C$3,Kontrakter!$D$3,L1047=Kontrakter!$C$2,Kontrakter!$D$2,L1047=Kontrakter!$C$4,Kontrakter!$D$4,L1047=Kontrakter!$C$5,Kontrakter!$D$5,L1047=Kontrakter!$C$6,Kontrakter!$D$6,L1047=Kontrakter!$C$7,Kontrakter!$D$7,L1047=Kontrakter!$C$8,Kontrakter!$D$8,L1047=Kontrakter!$C$9,Kontrakter!$D$9,L1047=Kontrakter!$C$10,Kontrakter!$D$10,L1047=Kontrakter!$C$11,Kontrakter!$D$11)</f>
        <v>48055999</v>
      </c>
      <c r="N1047" s="47" t="str" cm="1">
        <f t="array" ref="N1047">_xlfn.IFS(L1047=Kontrakter!$C$3,Kontrakter!$E$3,L1047=Kontrakter!$C$2,Kontrakter!$E$2,L1047=Kontrakter!$C$4,Kontrakter!$E$4,L1047=Kontrakter!$C$5,Kontrakter!$E$5,L1047=Kontrakter!$C$6,Kontrakter!$E$6,L1047=Kontrakter!$C$7,Kontrakter!$E$7,L1047=Kontrakter!$C$8,Kontrakter!$E$8,L1047=Kontrakter!$C$9,Kontrakter!$E$9,L1047=Kontrakter!$C$10,Kontrakter!$E$10,L1047=Kontrakter!$C$11,Kontrakter!$E$11)</f>
        <v>tilsyn@elvia.no</v>
      </c>
    </row>
    <row r="1048" spans="1:14" s="42" customFormat="1" x14ac:dyDescent="0.3">
      <c r="A1048" s="43">
        <v>2057</v>
      </c>
      <c r="B1048" s="42" t="s">
        <v>1175</v>
      </c>
      <c r="C1048" s="42" t="s">
        <v>1186</v>
      </c>
      <c r="D1048" s="42" t="s">
        <v>12</v>
      </c>
      <c r="F1048" s="42">
        <v>3033</v>
      </c>
      <c r="G1048" s="42" t="s">
        <v>1602</v>
      </c>
      <c r="H1048" s="45" t="s">
        <v>1370</v>
      </c>
      <c r="I1048" s="46">
        <v>5</v>
      </c>
      <c r="J1048" s="46" t="s">
        <v>1173</v>
      </c>
      <c r="K1048" s="46"/>
      <c r="L1048" s="45" t="str" cm="1">
        <f t="array" ref="L1048">_xlfn.IFS(H1048=Kontrakter!$B$3,Kontrakter!$C$3,H1048=Kontrakter!$B$2,Kontrakter!$C$2,H1048=Kontrakter!$B$4,Kontrakter!$C$4,H1048=Kontrakter!$B$5,Kontrakter!$C$5,H1048=Kontrakter!$B$6,Kontrakter!$C$6,H1048=Kontrakter!$B$7,Kontrakter!$C$7,H1048=Kontrakter!$B$8,Kontrakter!$C$8,H1048=Kontrakter!$B$9,Kontrakter!$C$9,H1048=Kontrakter!$B$10,Kontrakter!$C$10,H1048=Kontrakter!$B$11,Kontrakter!$C$11)</f>
        <v>Elsikkerhet Norge AS</v>
      </c>
      <c r="M1048" s="45" cm="1">
        <f t="array" ref="M1048">_xlfn.IFS(L1048=Kontrakter!$C$3,Kontrakter!$D$3,L1048=Kontrakter!$C$2,Kontrakter!$D$2,L1048=Kontrakter!$C$4,Kontrakter!$D$4,L1048=Kontrakter!$C$5,Kontrakter!$D$5,L1048=Kontrakter!$C$6,Kontrakter!$D$6,L1048=Kontrakter!$C$7,Kontrakter!$D$7,L1048=Kontrakter!$C$8,Kontrakter!$D$8,L1048=Kontrakter!$C$9,Kontrakter!$D$9,L1048=Kontrakter!$C$10,Kontrakter!$D$10,L1048=Kontrakter!$C$11,Kontrakter!$D$11)</f>
        <v>48055999</v>
      </c>
      <c r="N1048" s="47" t="str" cm="1">
        <f t="array" ref="N1048">_xlfn.IFS(L1048=Kontrakter!$C$3,Kontrakter!$E$3,L1048=Kontrakter!$C$2,Kontrakter!$E$2,L1048=Kontrakter!$C$4,Kontrakter!$E$4,L1048=Kontrakter!$C$5,Kontrakter!$E$5,L1048=Kontrakter!$C$6,Kontrakter!$E$6,L1048=Kontrakter!$C$7,Kontrakter!$E$7,L1048=Kontrakter!$C$8,Kontrakter!$E$8,L1048=Kontrakter!$C$9,Kontrakter!$E$9,L1048=Kontrakter!$C$10,Kontrakter!$E$10,L1048=Kontrakter!$C$11,Kontrakter!$E$11)</f>
        <v>tilsyn@elvia.no</v>
      </c>
    </row>
    <row r="1049" spans="1:14" s="42" customFormat="1" x14ac:dyDescent="0.3">
      <c r="A1049" s="43">
        <v>2058</v>
      </c>
      <c r="B1049" s="42" t="s">
        <v>1187</v>
      </c>
      <c r="C1049" s="42" t="s">
        <v>1188</v>
      </c>
      <c r="D1049" s="42" t="s">
        <v>16</v>
      </c>
      <c r="F1049" s="42">
        <v>3033</v>
      </c>
      <c r="G1049" s="42" t="s">
        <v>1602</v>
      </c>
      <c r="H1049" s="45" t="s">
        <v>1370</v>
      </c>
      <c r="I1049" s="46">
        <v>5</v>
      </c>
      <c r="J1049" s="46" t="s">
        <v>1173</v>
      </c>
      <c r="K1049" s="46"/>
      <c r="L1049" s="45" t="str" cm="1">
        <f t="array" ref="L1049">_xlfn.IFS(H1049=Kontrakter!$B$3,Kontrakter!$C$3,H1049=Kontrakter!$B$2,Kontrakter!$C$2,H1049=Kontrakter!$B$4,Kontrakter!$C$4,H1049=Kontrakter!$B$5,Kontrakter!$C$5,H1049=Kontrakter!$B$6,Kontrakter!$C$6,H1049=Kontrakter!$B$7,Kontrakter!$C$7,H1049=Kontrakter!$B$8,Kontrakter!$C$8,H1049=Kontrakter!$B$9,Kontrakter!$C$9,H1049=Kontrakter!$B$10,Kontrakter!$C$10,H1049=Kontrakter!$B$11,Kontrakter!$C$11)</f>
        <v>Elsikkerhet Norge AS</v>
      </c>
      <c r="M1049" s="45" cm="1">
        <f t="array" ref="M1049">_xlfn.IFS(L1049=Kontrakter!$C$3,Kontrakter!$D$3,L1049=Kontrakter!$C$2,Kontrakter!$D$2,L1049=Kontrakter!$C$4,Kontrakter!$D$4,L1049=Kontrakter!$C$5,Kontrakter!$D$5,L1049=Kontrakter!$C$6,Kontrakter!$D$6,L1049=Kontrakter!$C$7,Kontrakter!$D$7,L1049=Kontrakter!$C$8,Kontrakter!$D$8,L1049=Kontrakter!$C$9,Kontrakter!$D$9,L1049=Kontrakter!$C$10,Kontrakter!$D$10,L1049=Kontrakter!$C$11,Kontrakter!$D$11)</f>
        <v>48055999</v>
      </c>
      <c r="N1049" s="47" t="str" cm="1">
        <f t="array" ref="N1049">_xlfn.IFS(L1049=Kontrakter!$C$3,Kontrakter!$E$3,L1049=Kontrakter!$C$2,Kontrakter!$E$2,L1049=Kontrakter!$C$4,Kontrakter!$E$4,L1049=Kontrakter!$C$5,Kontrakter!$E$5,L1049=Kontrakter!$C$6,Kontrakter!$E$6,L1049=Kontrakter!$C$7,Kontrakter!$E$7,L1049=Kontrakter!$C$8,Kontrakter!$E$8,L1049=Kontrakter!$C$9,Kontrakter!$E$9,L1049=Kontrakter!$C$10,Kontrakter!$E$10,L1049=Kontrakter!$C$11,Kontrakter!$E$11)</f>
        <v>tilsyn@elvia.no</v>
      </c>
    </row>
    <row r="1050" spans="1:14" s="42" customFormat="1" x14ac:dyDescent="0.3">
      <c r="A1050" s="43">
        <v>2060</v>
      </c>
      <c r="B1050" s="42" t="s">
        <v>1189</v>
      </c>
      <c r="C1050" s="42" t="s">
        <v>1190</v>
      </c>
      <c r="D1050" s="42" t="s">
        <v>16</v>
      </c>
      <c r="F1050" s="42">
        <v>3033</v>
      </c>
      <c r="G1050" s="42" t="s">
        <v>1602</v>
      </c>
      <c r="H1050" s="45" t="s">
        <v>1370</v>
      </c>
      <c r="I1050" s="46">
        <v>5</v>
      </c>
      <c r="J1050" s="46" t="s">
        <v>1173</v>
      </c>
      <c r="K1050" s="46"/>
      <c r="L1050" s="45" t="str" cm="1">
        <f t="array" ref="L1050">_xlfn.IFS(H1050=Kontrakter!$B$3,Kontrakter!$C$3,H1050=Kontrakter!$B$2,Kontrakter!$C$2,H1050=Kontrakter!$B$4,Kontrakter!$C$4,H1050=Kontrakter!$B$5,Kontrakter!$C$5,H1050=Kontrakter!$B$6,Kontrakter!$C$6,H1050=Kontrakter!$B$7,Kontrakter!$C$7,H1050=Kontrakter!$B$8,Kontrakter!$C$8,H1050=Kontrakter!$B$9,Kontrakter!$C$9,H1050=Kontrakter!$B$10,Kontrakter!$C$10,H1050=Kontrakter!$B$11,Kontrakter!$C$11)</f>
        <v>Elsikkerhet Norge AS</v>
      </c>
      <c r="M1050" s="45" cm="1">
        <f t="array" ref="M1050">_xlfn.IFS(L1050=Kontrakter!$C$3,Kontrakter!$D$3,L1050=Kontrakter!$C$2,Kontrakter!$D$2,L1050=Kontrakter!$C$4,Kontrakter!$D$4,L1050=Kontrakter!$C$5,Kontrakter!$D$5,L1050=Kontrakter!$C$6,Kontrakter!$D$6,L1050=Kontrakter!$C$7,Kontrakter!$D$7,L1050=Kontrakter!$C$8,Kontrakter!$D$8,L1050=Kontrakter!$C$9,Kontrakter!$D$9,L1050=Kontrakter!$C$10,Kontrakter!$D$10,L1050=Kontrakter!$C$11,Kontrakter!$D$11)</f>
        <v>48055999</v>
      </c>
      <c r="N1050" s="47" t="str" cm="1">
        <f t="array" ref="N1050">_xlfn.IFS(L1050=Kontrakter!$C$3,Kontrakter!$E$3,L1050=Kontrakter!$C$2,Kontrakter!$E$2,L1050=Kontrakter!$C$4,Kontrakter!$E$4,L1050=Kontrakter!$C$5,Kontrakter!$E$5,L1050=Kontrakter!$C$6,Kontrakter!$E$6,L1050=Kontrakter!$C$7,Kontrakter!$E$7,L1050=Kontrakter!$C$8,Kontrakter!$E$8,L1050=Kontrakter!$C$9,Kontrakter!$E$9,L1050=Kontrakter!$C$10,Kontrakter!$E$10,L1050=Kontrakter!$C$11,Kontrakter!$E$11)</f>
        <v>tilsyn@elvia.no</v>
      </c>
    </row>
    <row r="1051" spans="1:14" s="42" customFormat="1" x14ac:dyDescent="0.3">
      <c r="A1051" s="43">
        <v>2061</v>
      </c>
      <c r="B1051" s="42" t="s">
        <v>1189</v>
      </c>
      <c r="C1051" s="42" t="s">
        <v>1191</v>
      </c>
      <c r="D1051" s="42" t="s">
        <v>12</v>
      </c>
      <c r="F1051" s="42">
        <v>3033</v>
      </c>
      <c r="G1051" s="42" t="s">
        <v>1602</v>
      </c>
      <c r="H1051" s="45" t="s">
        <v>1370</v>
      </c>
      <c r="I1051" s="46">
        <v>5</v>
      </c>
      <c r="J1051" s="46" t="s">
        <v>1173</v>
      </c>
      <c r="K1051" s="46"/>
      <c r="L1051" s="45" t="str" cm="1">
        <f t="array" ref="L1051">_xlfn.IFS(H1051=Kontrakter!$B$3,Kontrakter!$C$3,H1051=Kontrakter!$B$2,Kontrakter!$C$2,H1051=Kontrakter!$B$4,Kontrakter!$C$4,H1051=Kontrakter!$B$5,Kontrakter!$C$5,H1051=Kontrakter!$B$6,Kontrakter!$C$6,H1051=Kontrakter!$B$7,Kontrakter!$C$7,H1051=Kontrakter!$B$8,Kontrakter!$C$8,H1051=Kontrakter!$B$9,Kontrakter!$C$9,H1051=Kontrakter!$B$10,Kontrakter!$C$10,H1051=Kontrakter!$B$11,Kontrakter!$C$11)</f>
        <v>Elsikkerhet Norge AS</v>
      </c>
      <c r="M1051" s="45" cm="1">
        <f t="array" ref="M1051">_xlfn.IFS(L1051=Kontrakter!$C$3,Kontrakter!$D$3,L1051=Kontrakter!$C$2,Kontrakter!$D$2,L1051=Kontrakter!$C$4,Kontrakter!$D$4,L1051=Kontrakter!$C$5,Kontrakter!$D$5,L1051=Kontrakter!$C$6,Kontrakter!$D$6,L1051=Kontrakter!$C$7,Kontrakter!$D$7,L1051=Kontrakter!$C$8,Kontrakter!$D$8,L1051=Kontrakter!$C$9,Kontrakter!$D$9,L1051=Kontrakter!$C$10,Kontrakter!$D$10,L1051=Kontrakter!$C$11,Kontrakter!$D$11)</f>
        <v>48055999</v>
      </c>
      <c r="N1051" s="47" t="str" cm="1">
        <f t="array" ref="N1051">_xlfn.IFS(L1051=Kontrakter!$C$3,Kontrakter!$E$3,L1051=Kontrakter!$C$2,Kontrakter!$E$2,L1051=Kontrakter!$C$4,Kontrakter!$E$4,L1051=Kontrakter!$C$5,Kontrakter!$E$5,L1051=Kontrakter!$C$6,Kontrakter!$E$6,L1051=Kontrakter!$C$7,Kontrakter!$E$7,L1051=Kontrakter!$C$8,Kontrakter!$E$8,L1051=Kontrakter!$C$9,Kontrakter!$E$9,L1051=Kontrakter!$C$10,Kontrakter!$E$10,L1051=Kontrakter!$C$11,Kontrakter!$E$11)</f>
        <v>tilsyn@elvia.no</v>
      </c>
    </row>
    <row r="1052" spans="1:14" s="42" customFormat="1" x14ac:dyDescent="0.3">
      <c r="A1052" s="43">
        <v>2062</v>
      </c>
      <c r="B1052" s="42" t="s">
        <v>1175</v>
      </c>
      <c r="C1052" s="42" t="s">
        <v>1192</v>
      </c>
      <c r="D1052" s="42" t="s">
        <v>12</v>
      </c>
      <c r="F1052" s="42">
        <v>3033</v>
      </c>
      <c r="G1052" s="42" t="s">
        <v>1602</v>
      </c>
      <c r="H1052" s="45" t="s">
        <v>1370</v>
      </c>
      <c r="I1052" s="46">
        <v>5</v>
      </c>
      <c r="J1052" s="46" t="s">
        <v>1173</v>
      </c>
      <c r="K1052" s="46"/>
      <c r="L1052" s="45" t="str" cm="1">
        <f t="array" ref="L1052">_xlfn.IFS(H1052=Kontrakter!$B$3,Kontrakter!$C$3,H1052=Kontrakter!$B$2,Kontrakter!$C$2,H1052=Kontrakter!$B$4,Kontrakter!$C$4,H1052=Kontrakter!$B$5,Kontrakter!$C$5,H1052=Kontrakter!$B$6,Kontrakter!$C$6,H1052=Kontrakter!$B$7,Kontrakter!$C$7,H1052=Kontrakter!$B$8,Kontrakter!$C$8,H1052=Kontrakter!$B$9,Kontrakter!$C$9,H1052=Kontrakter!$B$10,Kontrakter!$C$10,H1052=Kontrakter!$B$11,Kontrakter!$C$11)</f>
        <v>Elsikkerhet Norge AS</v>
      </c>
      <c r="M1052" s="45" cm="1">
        <f t="array" ref="M1052">_xlfn.IFS(L1052=Kontrakter!$C$3,Kontrakter!$D$3,L1052=Kontrakter!$C$2,Kontrakter!$D$2,L1052=Kontrakter!$C$4,Kontrakter!$D$4,L1052=Kontrakter!$C$5,Kontrakter!$D$5,L1052=Kontrakter!$C$6,Kontrakter!$D$6,L1052=Kontrakter!$C$7,Kontrakter!$D$7,L1052=Kontrakter!$C$8,Kontrakter!$D$8,L1052=Kontrakter!$C$9,Kontrakter!$D$9,L1052=Kontrakter!$C$10,Kontrakter!$D$10,L1052=Kontrakter!$C$11,Kontrakter!$D$11)</f>
        <v>48055999</v>
      </c>
      <c r="N1052" s="47" t="str" cm="1">
        <f t="array" ref="N1052">_xlfn.IFS(L1052=Kontrakter!$C$3,Kontrakter!$E$3,L1052=Kontrakter!$C$2,Kontrakter!$E$2,L1052=Kontrakter!$C$4,Kontrakter!$E$4,L1052=Kontrakter!$C$5,Kontrakter!$E$5,L1052=Kontrakter!$C$6,Kontrakter!$E$6,L1052=Kontrakter!$C$7,Kontrakter!$E$7,L1052=Kontrakter!$C$8,Kontrakter!$E$8,L1052=Kontrakter!$C$9,Kontrakter!$E$9,L1052=Kontrakter!$C$10,Kontrakter!$E$10,L1052=Kontrakter!$C$11,Kontrakter!$E$11)</f>
        <v>tilsyn@elvia.no</v>
      </c>
    </row>
    <row r="1053" spans="1:14" s="42" customFormat="1" x14ac:dyDescent="0.3">
      <c r="A1053" s="43">
        <v>2063</v>
      </c>
      <c r="B1053" s="42" t="s">
        <v>1175</v>
      </c>
      <c r="C1053" s="42" t="s">
        <v>1193</v>
      </c>
      <c r="D1053" s="42" t="s">
        <v>16</v>
      </c>
      <c r="F1053" s="42">
        <v>3033</v>
      </c>
      <c r="G1053" s="42" t="s">
        <v>1602</v>
      </c>
      <c r="H1053" s="45" t="s">
        <v>1370</v>
      </c>
      <c r="I1053" s="46">
        <v>5</v>
      </c>
      <c r="J1053" s="46" t="s">
        <v>1173</v>
      </c>
      <c r="K1053" s="46"/>
      <c r="L1053" s="45" t="str" cm="1">
        <f t="array" ref="L1053">_xlfn.IFS(H1053=Kontrakter!$B$3,Kontrakter!$C$3,H1053=Kontrakter!$B$2,Kontrakter!$C$2,H1053=Kontrakter!$B$4,Kontrakter!$C$4,H1053=Kontrakter!$B$5,Kontrakter!$C$5,H1053=Kontrakter!$B$6,Kontrakter!$C$6,H1053=Kontrakter!$B$7,Kontrakter!$C$7,H1053=Kontrakter!$B$8,Kontrakter!$C$8,H1053=Kontrakter!$B$9,Kontrakter!$C$9,H1053=Kontrakter!$B$10,Kontrakter!$C$10,H1053=Kontrakter!$B$11,Kontrakter!$C$11)</f>
        <v>Elsikkerhet Norge AS</v>
      </c>
      <c r="M1053" s="45" cm="1">
        <f t="array" ref="M1053">_xlfn.IFS(L1053=Kontrakter!$C$3,Kontrakter!$D$3,L1053=Kontrakter!$C$2,Kontrakter!$D$2,L1053=Kontrakter!$C$4,Kontrakter!$D$4,L1053=Kontrakter!$C$5,Kontrakter!$D$5,L1053=Kontrakter!$C$6,Kontrakter!$D$6,L1053=Kontrakter!$C$7,Kontrakter!$D$7,L1053=Kontrakter!$C$8,Kontrakter!$D$8,L1053=Kontrakter!$C$9,Kontrakter!$D$9,L1053=Kontrakter!$C$10,Kontrakter!$D$10,L1053=Kontrakter!$C$11,Kontrakter!$D$11)</f>
        <v>48055999</v>
      </c>
      <c r="N1053" s="47" t="str" cm="1">
        <f t="array" ref="N1053">_xlfn.IFS(L1053=Kontrakter!$C$3,Kontrakter!$E$3,L1053=Kontrakter!$C$2,Kontrakter!$E$2,L1053=Kontrakter!$C$4,Kontrakter!$E$4,L1053=Kontrakter!$C$5,Kontrakter!$E$5,L1053=Kontrakter!$C$6,Kontrakter!$E$6,L1053=Kontrakter!$C$7,Kontrakter!$E$7,L1053=Kontrakter!$C$8,Kontrakter!$E$8,L1053=Kontrakter!$C$9,Kontrakter!$E$9,L1053=Kontrakter!$C$10,Kontrakter!$E$10,L1053=Kontrakter!$C$11,Kontrakter!$E$11)</f>
        <v>tilsyn@elvia.no</v>
      </c>
    </row>
    <row r="1054" spans="1:14" s="42" customFormat="1" x14ac:dyDescent="0.3">
      <c r="A1054" s="43">
        <v>2066</v>
      </c>
      <c r="B1054" s="42" t="s">
        <v>1175</v>
      </c>
      <c r="C1054" s="42" t="s">
        <v>1194</v>
      </c>
      <c r="D1054" s="42" t="s">
        <v>16</v>
      </c>
      <c r="F1054" s="42">
        <v>3033</v>
      </c>
      <c r="G1054" s="42" t="s">
        <v>1602</v>
      </c>
      <c r="H1054" s="45" t="s">
        <v>1370</v>
      </c>
      <c r="I1054" s="46">
        <v>5</v>
      </c>
      <c r="J1054" s="46" t="s">
        <v>1173</v>
      </c>
      <c r="K1054" s="46"/>
      <c r="L1054" s="45" t="str" cm="1">
        <f t="array" ref="L1054">_xlfn.IFS(H1054=Kontrakter!$B$3,Kontrakter!$C$3,H1054=Kontrakter!$B$2,Kontrakter!$C$2,H1054=Kontrakter!$B$4,Kontrakter!$C$4,H1054=Kontrakter!$B$5,Kontrakter!$C$5,H1054=Kontrakter!$B$6,Kontrakter!$C$6,H1054=Kontrakter!$B$7,Kontrakter!$C$7,H1054=Kontrakter!$B$8,Kontrakter!$C$8,H1054=Kontrakter!$B$9,Kontrakter!$C$9,H1054=Kontrakter!$B$10,Kontrakter!$C$10,H1054=Kontrakter!$B$11,Kontrakter!$C$11)</f>
        <v>Elsikkerhet Norge AS</v>
      </c>
      <c r="M1054" s="45" cm="1">
        <f t="array" ref="M1054">_xlfn.IFS(L1054=Kontrakter!$C$3,Kontrakter!$D$3,L1054=Kontrakter!$C$2,Kontrakter!$D$2,L1054=Kontrakter!$C$4,Kontrakter!$D$4,L1054=Kontrakter!$C$5,Kontrakter!$D$5,L1054=Kontrakter!$C$6,Kontrakter!$D$6,L1054=Kontrakter!$C$7,Kontrakter!$D$7,L1054=Kontrakter!$C$8,Kontrakter!$D$8,L1054=Kontrakter!$C$9,Kontrakter!$D$9,L1054=Kontrakter!$C$10,Kontrakter!$D$10,L1054=Kontrakter!$C$11,Kontrakter!$D$11)</f>
        <v>48055999</v>
      </c>
      <c r="N1054" s="47" t="str" cm="1">
        <f t="array" ref="N1054">_xlfn.IFS(L1054=Kontrakter!$C$3,Kontrakter!$E$3,L1054=Kontrakter!$C$2,Kontrakter!$E$2,L1054=Kontrakter!$C$4,Kontrakter!$E$4,L1054=Kontrakter!$C$5,Kontrakter!$E$5,L1054=Kontrakter!$C$6,Kontrakter!$E$6,L1054=Kontrakter!$C$7,Kontrakter!$E$7,L1054=Kontrakter!$C$8,Kontrakter!$E$8,L1054=Kontrakter!$C$9,Kontrakter!$E$9,L1054=Kontrakter!$C$10,Kontrakter!$E$10,L1054=Kontrakter!$C$11,Kontrakter!$E$11)</f>
        <v>tilsyn@elvia.no</v>
      </c>
    </row>
    <row r="1055" spans="1:14" s="42" customFormat="1" x14ac:dyDescent="0.3">
      <c r="A1055" s="43">
        <v>2067</v>
      </c>
      <c r="B1055" s="42" t="s">
        <v>1175</v>
      </c>
      <c r="C1055" s="42" t="s">
        <v>1195</v>
      </c>
      <c r="D1055" s="42" t="s">
        <v>16</v>
      </c>
      <c r="F1055" s="42">
        <v>3033</v>
      </c>
      <c r="G1055" s="42" t="s">
        <v>1602</v>
      </c>
      <c r="H1055" s="45" t="s">
        <v>1370</v>
      </c>
      <c r="I1055" s="46">
        <v>5</v>
      </c>
      <c r="J1055" s="46" t="s">
        <v>1173</v>
      </c>
      <c r="K1055" s="46"/>
      <c r="L1055" s="45" t="str" cm="1">
        <f t="array" ref="L1055">_xlfn.IFS(H1055=Kontrakter!$B$3,Kontrakter!$C$3,H1055=Kontrakter!$B$2,Kontrakter!$C$2,H1055=Kontrakter!$B$4,Kontrakter!$C$4,H1055=Kontrakter!$B$5,Kontrakter!$C$5,H1055=Kontrakter!$B$6,Kontrakter!$C$6,H1055=Kontrakter!$B$7,Kontrakter!$C$7,H1055=Kontrakter!$B$8,Kontrakter!$C$8,H1055=Kontrakter!$B$9,Kontrakter!$C$9,H1055=Kontrakter!$B$10,Kontrakter!$C$10,H1055=Kontrakter!$B$11,Kontrakter!$C$11)</f>
        <v>Elsikkerhet Norge AS</v>
      </c>
      <c r="M1055" s="45" cm="1">
        <f t="array" ref="M1055">_xlfn.IFS(L1055=Kontrakter!$C$3,Kontrakter!$D$3,L1055=Kontrakter!$C$2,Kontrakter!$D$2,L1055=Kontrakter!$C$4,Kontrakter!$D$4,L1055=Kontrakter!$C$5,Kontrakter!$D$5,L1055=Kontrakter!$C$6,Kontrakter!$D$6,L1055=Kontrakter!$C$7,Kontrakter!$D$7,L1055=Kontrakter!$C$8,Kontrakter!$D$8,L1055=Kontrakter!$C$9,Kontrakter!$D$9,L1055=Kontrakter!$C$10,Kontrakter!$D$10,L1055=Kontrakter!$C$11,Kontrakter!$D$11)</f>
        <v>48055999</v>
      </c>
      <c r="N1055" s="47" t="str" cm="1">
        <f t="array" ref="N1055">_xlfn.IFS(L1055=Kontrakter!$C$3,Kontrakter!$E$3,L1055=Kontrakter!$C$2,Kontrakter!$E$2,L1055=Kontrakter!$C$4,Kontrakter!$E$4,L1055=Kontrakter!$C$5,Kontrakter!$E$5,L1055=Kontrakter!$C$6,Kontrakter!$E$6,L1055=Kontrakter!$C$7,Kontrakter!$E$7,L1055=Kontrakter!$C$8,Kontrakter!$E$8,L1055=Kontrakter!$C$9,Kontrakter!$E$9,L1055=Kontrakter!$C$10,Kontrakter!$E$10,L1055=Kontrakter!$C$11,Kontrakter!$E$11)</f>
        <v>tilsyn@elvia.no</v>
      </c>
    </row>
    <row r="1056" spans="1:14" s="42" customFormat="1" x14ac:dyDescent="0.3">
      <c r="A1056" s="43">
        <v>2068</v>
      </c>
      <c r="B1056" s="42" t="s">
        <v>1175</v>
      </c>
      <c r="C1056" s="42" t="s">
        <v>1196</v>
      </c>
      <c r="D1056" s="42" t="s">
        <v>16</v>
      </c>
      <c r="F1056" s="42">
        <v>3033</v>
      </c>
      <c r="G1056" s="42" t="s">
        <v>1602</v>
      </c>
      <c r="H1056" s="45" t="s">
        <v>1370</v>
      </c>
      <c r="I1056" s="46">
        <v>5</v>
      </c>
      <c r="J1056" s="46" t="s">
        <v>1173</v>
      </c>
      <c r="K1056" s="46"/>
      <c r="L1056" s="45" t="str" cm="1">
        <f t="array" ref="L1056">_xlfn.IFS(H1056=Kontrakter!$B$3,Kontrakter!$C$3,H1056=Kontrakter!$B$2,Kontrakter!$C$2,H1056=Kontrakter!$B$4,Kontrakter!$C$4,H1056=Kontrakter!$B$5,Kontrakter!$C$5,H1056=Kontrakter!$B$6,Kontrakter!$C$6,H1056=Kontrakter!$B$7,Kontrakter!$C$7,H1056=Kontrakter!$B$8,Kontrakter!$C$8,H1056=Kontrakter!$B$9,Kontrakter!$C$9,H1056=Kontrakter!$B$10,Kontrakter!$C$10,H1056=Kontrakter!$B$11,Kontrakter!$C$11)</f>
        <v>Elsikkerhet Norge AS</v>
      </c>
      <c r="M1056" s="45" cm="1">
        <f t="array" ref="M1056">_xlfn.IFS(L1056=Kontrakter!$C$3,Kontrakter!$D$3,L1056=Kontrakter!$C$2,Kontrakter!$D$2,L1056=Kontrakter!$C$4,Kontrakter!$D$4,L1056=Kontrakter!$C$5,Kontrakter!$D$5,L1056=Kontrakter!$C$6,Kontrakter!$D$6,L1056=Kontrakter!$C$7,Kontrakter!$D$7,L1056=Kontrakter!$C$8,Kontrakter!$D$8,L1056=Kontrakter!$C$9,Kontrakter!$D$9,L1056=Kontrakter!$C$10,Kontrakter!$D$10,L1056=Kontrakter!$C$11,Kontrakter!$D$11)</f>
        <v>48055999</v>
      </c>
      <c r="N1056" s="47" t="str" cm="1">
        <f t="array" ref="N1056">_xlfn.IFS(L1056=Kontrakter!$C$3,Kontrakter!$E$3,L1056=Kontrakter!$C$2,Kontrakter!$E$2,L1056=Kontrakter!$C$4,Kontrakter!$E$4,L1056=Kontrakter!$C$5,Kontrakter!$E$5,L1056=Kontrakter!$C$6,Kontrakter!$E$6,L1056=Kontrakter!$C$7,Kontrakter!$E$7,L1056=Kontrakter!$C$8,Kontrakter!$E$8,L1056=Kontrakter!$C$9,Kontrakter!$E$9,L1056=Kontrakter!$C$10,Kontrakter!$E$10,L1056=Kontrakter!$C$11,Kontrakter!$E$11)</f>
        <v>tilsyn@elvia.no</v>
      </c>
    </row>
    <row r="1057" spans="1:14" s="42" customFormat="1" x14ac:dyDescent="0.3">
      <c r="A1057" s="43">
        <v>2069</v>
      </c>
      <c r="B1057" s="42" t="s">
        <v>1175</v>
      </c>
      <c r="C1057" s="42" t="s">
        <v>1197</v>
      </c>
      <c r="D1057" s="42" t="s">
        <v>16</v>
      </c>
      <c r="F1057" s="42">
        <v>3033</v>
      </c>
      <c r="G1057" s="42" t="s">
        <v>1602</v>
      </c>
      <c r="H1057" s="45" t="s">
        <v>1370</v>
      </c>
      <c r="I1057" s="46">
        <v>5</v>
      </c>
      <c r="J1057" s="46" t="s">
        <v>1173</v>
      </c>
      <c r="K1057" s="46"/>
      <c r="L1057" s="45" t="str" cm="1">
        <f t="array" ref="L1057">_xlfn.IFS(H1057=Kontrakter!$B$3,Kontrakter!$C$3,H1057=Kontrakter!$B$2,Kontrakter!$C$2,H1057=Kontrakter!$B$4,Kontrakter!$C$4,H1057=Kontrakter!$B$5,Kontrakter!$C$5,H1057=Kontrakter!$B$6,Kontrakter!$C$6,H1057=Kontrakter!$B$7,Kontrakter!$C$7,H1057=Kontrakter!$B$8,Kontrakter!$C$8,H1057=Kontrakter!$B$9,Kontrakter!$C$9,H1057=Kontrakter!$B$10,Kontrakter!$C$10,H1057=Kontrakter!$B$11,Kontrakter!$C$11)</f>
        <v>Elsikkerhet Norge AS</v>
      </c>
      <c r="M1057" s="45" cm="1">
        <f t="array" ref="M1057">_xlfn.IFS(L1057=Kontrakter!$C$3,Kontrakter!$D$3,L1057=Kontrakter!$C$2,Kontrakter!$D$2,L1057=Kontrakter!$C$4,Kontrakter!$D$4,L1057=Kontrakter!$C$5,Kontrakter!$D$5,L1057=Kontrakter!$C$6,Kontrakter!$D$6,L1057=Kontrakter!$C$7,Kontrakter!$D$7,L1057=Kontrakter!$C$8,Kontrakter!$D$8,L1057=Kontrakter!$C$9,Kontrakter!$D$9,L1057=Kontrakter!$C$10,Kontrakter!$D$10,L1057=Kontrakter!$C$11,Kontrakter!$D$11)</f>
        <v>48055999</v>
      </c>
      <c r="N1057" s="47" t="str" cm="1">
        <f t="array" ref="N1057">_xlfn.IFS(L1057=Kontrakter!$C$3,Kontrakter!$E$3,L1057=Kontrakter!$C$2,Kontrakter!$E$2,L1057=Kontrakter!$C$4,Kontrakter!$E$4,L1057=Kontrakter!$C$5,Kontrakter!$E$5,L1057=Kontrakter!$C$6,Kontrakter!$E$6,L1057=Kontrakter!$C$7,Kontrakter!$E$7,L1057=Kontrakter!$C$8,Kontrakter!$E$8,L1057=Kontrakter!$C$9,Kontrakter!$E$9,L1057=Kontrakter!$C$10,Kontrakter!$E$10,L1057=Kontrakter!$C$11,Kontrakter!$E$11)</f>
        <v>tilsyn@elvia.no</v>
      </c>
    </row>
    <row r="1058" spans="1:14" s="42" customFormat="1" x14ac:dyDescent="0.3">
      <c r="A1058" s="43">
        <v>2070</v>
      </c>
      <c r="B1058" s="42" t="s">
        <v>1198</v>
      </c>
      <c r="C1058" s="42" t="s">
        <v>1199</v>
      </c>
      <c r="D1058" s="42" t="s">
        <v>16</v>
      </c>
      <c r="F1058" s="42">
        <v>3035</v>
      </c>
      <c r="G1058" s="42" t="s">
        <v>1602</v>
      </c>
      <c r="H1058" s="45" t="s">
        <v>1370</v>
      </c>
      <c r="I1058" s="46">
        <v>5</v>
      </c>
      <c r="J1058" s="46" t="s">
        <v>1200</v>
      </c>
      <c r="K1058" s="46"/>
      <c r="L1058" s="45" t="str" cm="1">
        <f t="array" ref="L1058">_xlfn.IFS(H1058=Kontrakter!$B$3,Kontrakter!$C$3,H1058=Kontrakter!$B$2,Kontrakter!$C$2,H1058=Kontrakter!$B$4,Kontrakter!$C$4,H1058=Kontrakter!$B$5,Kontrakter!$C$5,H1058=Kontrakter!$B$6,Kontrakter!$C$6,H1058=Kontrakter!$B$7,Kontrakter!$C$7,H1058=Kontrakter!$B$8,Kontrakter!$C$8,H1058=Kontrakter!$B$9,Kontrakter!$C$9,H1058=Kontrakter!$B$10,Kontrakter!$C$10,H1058=Kontrakter!$B$11,Kontrakter!$C$11)</f>
        <v>Elsikkerhet Norge AS</v>
      </c>
      <c r="M1058" s="45" cm="1">
        <f t="array" ref="M1058">_xlfn.IFS(L1058=Kontrakter!$C$3,Kontrakter!$D$3,L1058=Kontrakter!$C$2,Kontrakter!$D$2,L1058=Kontrakter!$C$4,Kontrakter!$D$4,L1058=Kontrakter!$C$5,Kontrakter!$D$5,L1058=Kontrakter!$C$6,Kontrakter!$D$6,L1058=Kontrakter!$C$7,Kontrakter!$D$7,L1058=Kontrakter!$C$8,Kontrakter!$D$8,L1058=Kontrakter!$C$9,Kontrakter!$D$9,L1058=Kontrakter!$C$10,Kontrakter!$D$10,L1058=Kontrakter!$C$11,Kontrakter!$D$11)</f>
        <v>48055999</v>
      </c>
      <c r="N1058" s="47" t="str" cm="1">
        <f t="array" ref="N1058">_xlfn.IFS(L1058=Kontrakter!$C$3,Kontrakter!$E$3,L1058=Kontrakter!$C$2,Kontrakter!$E$2,L1058=Kontrakter!$C$4,Kontrakter!$E$4,L1058=Kontrakter!$C$5,Kontrakter!$E$5,L1058=Kontrakter!$C$6,Kontrakter!$E$6,L1058=Kontrakter!$C$7,Kontrakter!$E$7,L1058=Kontrakter!$C$8,Kontrakter!$E$8,L1058=Kontrakter!$C$9,Kontrakter!$E$9,L1058=Kontrakter!$C$10,Kontrakter!$E$10,L1058=Kontrakter!$C$11,Kontrakter!$E$11)</f>
        <v>tilsyn@elvia.no</v>
      </c>
    </row>
    <row r="1059" spans="1:14" s="42" customFormat="1" x14ac:dyDescent="0.3">
      <c r="A1059" s="43">
        <v>2071</v>
      </c>
      <c r="B1059" s="42" t="s">
        <v>1198</v>
      </c>
      <c r="C1059" s="42" t="s">
        <v>1201</v>
      </c>
      <c r="D1059" s="42" t="s">
        <v>12</v>
      </c>
      <c r="F1059" s="42">
        <v>3035</v>
      </c>
      <c r="G1059" s="42" t="s">
        <v>1602</v>
      </c>
      <c r="H1059" s="45" t="s">
        <v>1370</v>
      </c>
      <c r="I1059" s="46">
        <v>5</v>
      </c>
      <c r="J1059" s="46" t="s">
        <v>1200</v>
      </c>
      <c r="K1059" s="46"/>
      <c r="L1059" s="45" t="str" cm="1">
        <f t="array" ref="L1059">_xlfn.IFS(H1059=Kontrakter!$B$3,Kontrakter!$C$3,H1059=Kontrakter!$B$2,Kontrakter!$C$2,H1059=Kontrakter!$B$4,Kontrakter!$C$4,H1059=Kontrakter!$B$5,Kontrakter!$C$5,H1059=Kontrakter!$B$6,Kontrakter!$C$6,H1059=Kontrakter!$B$7,Kontrakter!$C$7,H1059=Kontrakter!$B$8,Kontrakter!$C$8,H1059=Kontrakter!$B$9,Kontrakter!$C$9,H1059=Kontrakter!$B$10,Kontrakter!$C$10,H1059=Kontrakter!$B$11,Kontrakter!$C$11)</f>
        <v>Elsikkerhet Norge AS</v>
      </c>
      <c r="M1059" s="45" cm="1">
        <f t="array" ref="M1059">_xlfn.IFS(L1059=Kontrakter!$C$3,Kontrakter!$D$3,L1059=Kontrakter!$C$2,Kontrakter!$D$2,L1059=Kontrakter!$C$4,Kontrakter!$D$4,L1059=Kontrakter!$C$5,Kontrakter!$D$5,L1059=Kontrakter!$C$6,Kontrakter!$D$6,L1059=Kontrakter!$C$7,Kontrakter!$D$7,L1059=Kontrakter!$C$8,Kontrakter!$D$8,L1059=Kontrakter!$C$9,Kontrakter!$D$9,L1059=Kontrakter!$C$10,Kontrakter!$D$10,L1059=Kontrakter!$C$11,Kontrakter!$D$11)</f>
        <v>48055999</v>
      </c>
      <c r="N1059" s="47" t="str" cm="1">
        <f t="array" ref="N1059">_xlfn.IFS(L1059=Kontrakter!$C$3,Kontrakter!$E$3,L1059=Kontrakter!$C$2,Kontrakter!$E$2,L1059=Kontrakter!$C$4,Kontrakter!$E$4,L1059=Kontrakter!$C$5,Kontrakter!$E$5,L1059=Kontrakter!$C$6,Kontrakter!$E$6,L1059=Kontrakter!$C$7,Kontrakter!$E$7,L1059=Kontrakter!$C$8,Kontrakter!$E$8,L1059=Kontrakter!$C$9,Kontrakter!$E$9,L1059=Kontrakter!$C$10,Kontrakter!$E$10,L1059=Kontrakter!$C$11,Kontrakter!$E$11)</f>
        <v>tilsyn@elvia.no</v>
      </c>
    </row>
    <row r="1060" spans="1:14" s="42" customFormat="1" x14ac:dyDescent="0.3">
      <c r="A1060" s="43">
        <v>2072</v>
      </c>
      <c r="B1060" s="42" t="s">
        <v>1202</v>
      </c>
      <c r="C1060" s="42" t="s">
        <v>1203</v>
      </c>
      <c r="D1060" s="42" t="s">
        <v>16</v>
      </c>
      <c r="F1060" s="42">
        <v>3035</v>
      </c>
      <c r="G1060" s="42" t="s">
        <v>1602</v>
      </c>
      <c r="H1060" s="45" t="s">
        <v>1370</v>
      </c>
      <c r="I1060" s="46">
        <v>5</v>
      </c>
      <c r="J1060" s="46" t="s">
        <v>1200</v>
      </c>
      <c r="K1060" s="46"/>
      <c r="L1060" s="45" t="str" cm="1">
        <f t="array" ref="L1060">_xlfn.IFS(H1060=Kontrakter!$B$3,Kontrakter!$C$3,H1060=Kontrakter!$B$2,Kontrakter!$C$2,H1060=Kontrakter!$B$4,Kontrakter!$C$4,H1060=Kontrakter!$B$5,Kontrakter!$C$5,H1060=Kontrakter!$B$6,Kontrakter!$C$6,H1060=Kontrakter!$B$7,Kontrakter!$C$7,H1060=Kontrakter!$B$8,Kontrakter!$C$8,H1060=Kontrakter!$B$9,Kontrakter!$C$9,H1060=Kontrakter!$B$10,Kontrakter!$C$10,H1060=Kontrakter!$B$11,Kontrakter!$C$11)</f>
        <v>Elsikkerhet Norge AS</v>
      </c>
      <c r="M1060" s="45" cm="1">
        <f t="array" ref="M1060">_xlfn.IFS(L1060=Kontrakter!$C$3,Kontrakter!$D$3,L1060=Kontrakter!$C$2,Kontrakter!$D$2,L1060=Kontrakter!$C$4,Kontrakter!$D$4,L1060=Kontrakter!$C$5,Kontrakter!$D$5,L1060=Kontrakter!$C$6,Kontrakter!$D$6,L1060=Kontrakter!$C$7,Kontrakter!$D$7,L1060=Kontrakter!$C$8,Kontrakter!$D$8,L1060=Kontrakter!$C$9,Kontrakter!$D$9,L1060=Kontrakter!$C$10,Kontrakter!$D$10,L1060=Kontrakter!$C$11,Kontrakter!$D$11)</f>
        <v>48055999</v>
      </c>
      <c r="N1060" s="47" t="str" cm="1">
        <f t="array" ref="N1060">_xlfn.IFS(L1060=Kontrakter!$C$3,Kontrakter!$E$3,L1060=Kontrakter!$C$2,Kontrakter!$E$2,L1060=Kontrakter!$C$4,Kontrakter!$E$4,L1060=Kontrakter!$C$5,Kontrakter!$E$5,L1060=Kontrakter!$C$6,Kontrakter!$E$6,L1060=Kontrakter!$C$7,Kontrakter!$E$7,L1060=Kontrakter!$C$8,Kontrakter!$E$8,L1060=Kontrakter!$C$9,Kontrakter!$E$9,L1060=Kontrakter!$C$10,Kontrakter!$E$10,L1060=Kontrakter!$C$11,Kontrakter!$E$11)</f>
        <v>tilsyn@elvia.no</v>
      </c>
    </row>
    <row r="1061" spans="1:14" s="42" customFormat="1" x14ac:dyDescent="0.3">
      <c r="A1061" s="43">
        <v>2073</v>
      </c>
      <c r="B1061" s="42" t="s">
        <v>1204</v>
      </c>
      <c r="C1061" s="42" t="s">
        <v>1205</v>
      </c>
      <c r="D1061" s="42" t="s">
        <v>16</v>
      </c>
      <c r="F1061" s="42">
        <v>3035</v>
      </c>
      <c r="G1061" s="42" t="s">
        <v>1602</v>
      </c>
      <c r="H1061" s="45" t="s">
        <v>1370</v>
      </c>
      <c r="I1061" s="46">
        <v>5</v>
      </c>
      <c r="J1061" s="46" t="s">
        <v>1200</v>
      </c>
      <c r="K1061" s="46"/>
      <c r="L1061" s="45" t="str" cm="1">
        <f t="array" ref="L1061">_xlfn.IFS(H1061=Kontrakter!$B$3,Kontrakter!$C$3,H1061=Kontrakter!$B$2,Kontrakter!$C$2,H1061=Kontrakter!$B$4,Kontrakter!$C$4,H1061=Kontrakter!$B$5,Kontrakter!$C$5,H1061=Kontrakter!$B$6,Kontrakter!$C$6,H1061=Kontrakter!$B$7,Kontrakter!$C$7,H1061=Kontrakter!$B$8,Kontrakter!$C$8,H1061=Kontrakter!$B$9,Kontrakter!$C$9,H1061=Kontrakter!$B$10,Kontrakter!$C$10,H1061=Kontrakter!$B$11,Kontrakter!$C$11)</f>
        <v>Elsikkerhet Norge AS</v>
      </c>
      <c r="M1061" s="45" cm="1">
        <f t="array" ref="M1061">_xlfn.IFS(L1061=Kontrakter!$C$3,Kontrakter!$D$3,L1061=Kontrakter!$C$2,Kontrakter!$D$2,L1061=Kontrakter!$C$4,Kontrakter!$D$4,L1061=Kontrakter!$C$5,Kontrakter!$D$5,L1061=Kontrakter!$C$6,Kontrakter!$D$6,L1061=Kontrakter!$C$7,Kontrakter!$D$7,L1061=Kontrakter!$C$8,Kontrakter!$D$8,L1061=Kontrakter!$C$9,Kontrakter!$D$9,L1061=Kontrakter!$C$10,Kontrakter!$D$10,L1061=Kontrakter!$C$11,Kontrakter!$D$11)</f>
        <v>48055999</v>
      </c>
      <c r="N1061" s="47" t="str" cm="1">
        <f t="array" ref="N1061">_xlfn.IFS(L1061=Kontrakter!$C$3,Kontrakter!$E$3,L1061=Kontrakter!$C$2,Kontrakter!$E$2,L1061=Kontrakter!$C$4,Kontrakter!$E$4,L1061=Kontrakter!$C$5,Kontrakter!$E$5,L1061=Kontrakter!$C$6,Kontrakter!$E$6,L1061=Kontrakter!$C$7,Kontrakter!$E$7,L1061=Kontrakter!$C$8,Kontrakter!$E$8,L1061=Kontrakter!$C$9,Kontrakter!$E$9,L1061=Kontrakter!$C$10,Kontrakter!$E$10,L1061=Kontrakter!$C$11,Kontrakter!$E$11)</f>
        <v>tilsyn@elvia.no</v>
      </c>
    </row>
    <row r="1062" spans="1:14" s="42" customFormat="1" x14ac:dyDescent="0.3">
      <c r="A1062" s="43">
        <v>2074</v>
      </c>
      <c r="B1062" s="42" t="s">
        <v>1206</v>
      </c>
      <c r="C1062" s="42" t="s">
        <v>1207</v>
      </c>
      <c r="D1062" s="42" t="s">
        <v>16</v>
      </c>
      <c r="F1062" s="42">
        <v>3035</v>
      </c>
      <c r="G1062" s="42" t="s">
        <v>1602</v>
      </c>
      <c r="H1062" s="45" t="s">
        <v>1370</v>
      </c>
      <c r="I1062" s="46">
        <v>5</v>
      </c>
      <c r="J1062" s="46" t="s">
        <v>1200</v>
      </c>
      <c r="K1062" s="46"/>
      <c r="L1062" s="45" t="str" cm="1">
        <f t="array" ref="L1062">_xlfn.IFS(H1062=Kontrakter!$B$3,Kontrakter!$C$3,H1062=Kontrakter!$B$2,Kontrakter!$C$2,H1062=Kontrakter!$B$4,Kontrakter!$C$4,H1062=Kontrakter!$B$5,Kontrakter!$C$5,H1062=Kontrakter!$B$6,Kontrakter!$C$6,H1062=Kontrakter!$B$7,Kontrakter!$C$7,H1062=Kontrakter!$B$8,Kontrakter!$C$8,H1062=Kontrakter!$B$9,Kontrakter!$C$9,H1062=Kontrakter!$B$10,Kontrakter!$C$10,H1062=Kontrakter!$B$11,Kontrakter!$C$11)</f>
        <v>Elsikkerhet Norge AS</v>
      </c>
      <c r="M1062" s="45" cm="1">
        <f t="array" ref="M1062">_xlfn.IFS(L1062=Kontrakter!$C$3,Kontrakter!$D$3,L1062=Kontrakter!$C$2,Kontrakter!$D$2,L1062=Kontrakter!$C$4,Kontrakter!$D$4,L1062=Kontrakter!$C$5,Kontrakter!$D$5,L1062=Kontrakter!$C$6,Kontrakter!$D$6,L1062=Kontrakter!$C$7,Kontrakter!$D$7,L1062=Kontrakter!$C$8,Kontrakter!$D$8,L1062=Kontrakter!$C$9,Kontrakter!$D$9,L1062=Kontrakter!$C$10,Kontrakter!$D$10,L1062=Kontrakter!$C$11,Kontrakter!$D$11)</f>
        <v>48055999</v>
      </c>
      <c r="N1062" s="47" t="str" cm="1">
        <f t="array" ref="N1062">_xlfn.IFS(L1062=Kontrakter!$C$3,Kontrakter!$E$3,L1062=Kontrakter!$C$2,Kontrakter!$E$2,L1062=Kontrakter!$C$4,Kontrakter!$E$4,L1062=Kontrakter!$C$5,Kontrakter!$E$5,L1062=Kontrakter!$C$6,Kontrakter!$E$6,L1062=Kontrakter!$C$7,Kontrakter!$E$7,L1062=Kontrakter!$C$8,Kontrakter!$E$8,L1062=Kontrakter!$C$9,Kontrakter!$E$9,L1062=Kontrakter!$C$10,Kontrakter!$E$10,L1062=Kontrakter!$C$11,Kontrakter!$E$11)</f>
        <v>tilsyn@elvia.no</v>
      </c>
    </row>
    <row r="1063" spans="1:14" s="42" customFormat="1" x14ac:dyDescent="0.3">
      <c r="A1063" s="43">
        <v>2076</v>
      </c>
      <c r="B1063" s="42" t="s">
        <v>1202</v>
      </c>
      <c r="C1063" s="42" t="s">
        <v>1208</v>
      </c>
      <c r="D1063" s="42" t="s">
        <v>12</v>
      </c>
      <c r="F1063" s="42">
        <v>3035</v>
      </c>
      <c r="G1063" s="42" t="s">
        <v>1602</v>
      </c>
      <c r="H1063" s="45" t="s">
        <v>1370</v>
      </c>
      <c r="I1063" s="46">
        <v>5</v>
      </c>
      <c r="J1063" s="46" t="s">
        <v>1200</v>
      </c>
      <c r="K1063" s="46"/>
      <c r="L1063" s="45" t="str" cm="1">
        <f t="array" ref="L1063">_xlfn.IFS(H1063=Kontrakter!$B$3,Kontrakter!$C$3,H1063=Kontrakter!$B$2,Kontrakter!$C$2,H1063=Kontrakter!$B$4,Kontrakter!$C$4,H1063=Kontrakter!$B$5,Kontrakter!$C$5,H1063=Kontrakter!$B$6,Kontrakter!$C$6,H1063=Kontrakter!$B$7,Kontrakter!$C$7,H1063=Kontrakter!$B$8,Kontrakter!$C$8,H1063=Kontrakter!$B$9,Kontrakter!$C$9,H1063=Kontrakter!$B$10,Kontrakter!$C$10,H1063=Kontrakter!$B$11,Kontrakter!$C$11)</f>
        <v>Elsikkerhet Norge AS</v>
      </c>
      <c r="M1063" s="45" cm="1">
        <f t="array" ref="M1063">_xlfn.IFS(L1063=Kontrakter!$C$3,Kontrakter!$D$3,L1063=Kontrakter!$C$2,Kontrakter!$D$2,L1063=Kontrakter!$C$4,Kontrakter!$D$4,L1063=Kontrakter!$C$5,Kontrakter!$D$5,L1063=Kontrakter!$C$6,Kontrakter!$D$6,L1063=Kontrakter!$C$7,Kontrakter!$D$7,L1063=Kontrakter!$C$8,Kontrakter!$D$8,L1063=Kontrakter!$C$9,Kontrakter!$D$9,L1063=Kontrakter!$C$10,Kontrakter!$D$10,L1063=Kontrakter!$C$11,Kontrakter!$D$11)</f>
        <v>48055999</v>
      </c>
      <c r="N1063" s="47" t="str" cm="1">
        <f t="array" ref="N1063">_xlfn.IFS(L1063=Kontrakter!$C$3,Kontrakter!$E$3,L1063=Kontrakter!$C$2,Kontrakter!$E$2,L1063=Kontrakter!$C$4,Kontrakter!$E$4,L1063=Kontrakter!$C$5,Kontrakter!$E$5,L1063=Kontrakter!$C$6,Kontrakter!$E$6,L1063=Kontrakter!$C$7,Kontrakter!$E$7,L1063=Kontrakter!$C$8,Kontrakter!$E$8,L1063=Kontrakter!$C$9,Kontrakter!$E$9,L1063=Kontrakter!$C$10,Kontrakter!$E$10,L1063=Kontrakter!$C$11,Kontrakter!$E$11)</f>
        <v>tilsyn@elvia.no</v>
      </c>
    </row>
    <row r="1064" spans="1:14" s="42" customFormat="1" x14ac:dyDescent="0.3">
      <c r="A1064" s="43">
        <v>2080</v>
      </c>
      <c r="B1064" s="42" t="s">
        <v>1200</v>
      </c>
      <c r="C1064" s="42" t="s">
        <v>1209</v>
      </c>
      <c r="D1064" s="42" t="s">
        <v>16</v>
      </c>
      <c r="F1064" s="42">
        <v>3035</v>
      </c>
      <c r="G1064" s="42" t="s">
        <v>1602</v>
      </c>
      <c r="H1064" s="45" t="s">
        <v>1370</v>
      </c>
      <c r="I1064" s="46">
        <v>5</v>
      </c>
      <c r="J1064" s="46" t="s">
        <v>1200</v>
      </c>
      <c r="K1064" s="46"/>
      <c r="L1064" s="45" t="str" cm="1">
        <f t="array" ref="L1064">_xlfn.IFS(H1064=Kontrakter!$B$3,Kontrakter!$C$3,H1064=Kontrakter!$B$2,Kontrakter!$C$2,H1064=Kontrakter!$B$4,Kontrakter!$C$4,H1064=Kontrakter!$B$5,Kontrakter!$C$5,H1064=Kontrakter!$B$6,Kontrakter!$C$6,H1064=Kontrakter!$B$7,Kontrakter!$C$7,H1064=Kontrakter!$B$8,Kontrakter!$C$8,H1064=Kontrakter!$B$9,Kontrakter!$C$9,H1064=Kontrakter!$B$10,Kontrakter!$C$10,H1064=Kontrakter!$B$11,Kontrakter!$C$11)</f>
        <v>Elsikkerhet Norge AS</v>
      </c>
      <c r="M1064" s="45" cm="1">
        <f t="array" ref="M1064">_xlfn.IFS(L1064=Kontrakter!$C$3,Kontrakter!$D$3,L1064=Kontrakter!$C$2,Kontrakter!$D$2,L1064=Kontrakter!$C$4,Kontrakter!$D$4,L1064=Kontrakter!$C$5,Kontrakter!$D$5,L1064=Kontrakter!$C$6,Kontrakter!$D$6,L1064=Kontrakter!$C$7,Kontrakter!$D$7,L1064=Kontrakter!$C$8,Kontrakter!$D$8,L1064=Kontrakter!$C$9,Kontrakter!$D$9,L1064=Kontrakter!$C$10,Kontrakter!$D$10,L1064=Kontrakter!$C$11,Kontrakter!$D$11)</f>
        <v>48055999</v>
      </c>
      <c r="N1064" s="47" t="str" cm="1">
        <f t="array" ref="N1064">_xlfn.IFS(L1064=Kontrakter!$C$3,Kontrakter!$E$3,L1064=Kontrakter!$C$2,Kontrakter!$E$2,L1064=Kontrakter!$C$4,Kontrakter!$E$4,L1064=Kontrakter!$C$5,Kontrakter!$E$5,L1064=Kontrakter!$C$6,Kontrakter!$E$6,L1064=Kontrakter!$C$7,Kontrakter!$E$7,L1064=Kontrakter!$C$8,Kontrakter!$E$8,L1064=Kontrakter!$C$9,Kontrakter!$E$9,L1064=Kontrakter!$C$10,Kontrakter!$E$10,L1064=Kontrakter!$C$11,Kontrakter!$E$11)</f>
        <v>tilsyn@elvia.no</v>
      </c>
    </row>
    <row r="1065" spans="1:14" s="42" customFormat="1" x14ac:dyDescent="0.3">
      <c r="A1065" s="43">
        <v>2081</v>
      </c>
      <c r="B1065" s="42" t="s">
        <v>1200</v>
      </c>
      <c r="C1065" s="42" t="s">
        <v>1210</v>
      </c>
      <c r="D1065" s="42" t="s">
        <v>12</v>
      </c>
      <c r="F1065" s="42">
        <v>3035</v>
      </c>
      <c r="G1065" s="42" t="s">
        <v>1602</v>
      </c>
      <c r="H1065" s="45" t="s">
        <v>1370</v>
      </c>
      <c r="I1065" s="46">
        <v>5</v>
      </c>
      <c r="J1065" s="46" t="s">
        <v>1200</v>
      </c>
      <c r="K1065" s="46"/>
      <c r="L1065" s="45" t="str" cm="1">
        <f t="array" ref="L1065">_xlfn.IFS(H1065=Kontrakter!$B$3,Kontrakter!$C$3,H1065=Kontrakter!$B$2,Kontrakter!$C$2,H1065=Kontrakter!$B$4,Kontrakter!$C$4,H1065=Kontrakter!$B$5,Kontrakter!$C$5,H1065=Kontrakter!$B$6,Kontrakter!$C$6,H1065=Kontrakter!$B$7,Kontrakter!$C$7,H1065=Kontrakter!$B$8,Kontrakter!$C$8,H1065=Kontrakter!$B$9,Kontrakter!$C$9,H1065=Kontrakter!$B$10,Kontrakter!$C$10,H1065=Kontrakter!$B$11,Kontrakter!$C$11)</f>
        <v>Elsikkerhet Norge AS</v>
      </c>
      <c r="M1065" s="45" cm="1">
        <f t="array" ref="M1065">_xlfn.IFS(L1065=Kontrakter!$C$3,Kontrakter!$D$3,L1065=Kontrakter!$C$2,Kontrakter!$D$2,L1065=Kontrakter!$C$4,Kontrakter!$D$4,L1065=Kontrakter!$C$5,Kontrakter!$D$5,L1065=Kontrakter!$C$6,Kontrakter!$D$6,L1065=Kontrakter!$C$7,Kontrakter!$D$7,L1065=Kontrakter!$C$8,Kontrakter!$D$8,L1065=Kontrakter!$C$9,Kontrakter!$D$9,L1065=Kontrakter!$C$10,Kontrakter!$D$10,L1065=Kontrakter!$C$11,Kontrakter!$D$11)</f>
        <v>48055999</v>
      </c>
      <c r="N1065" s="47" t="str" cm="1">
        <f t="array" ref="N1065">_xlfn.IFS(L1065=Kontrakter!$C$3,Kontrakter!$E$3,L1065=Kontrakter!$C$2,Kontrakter!$E$2,L1065=Kontrakter!$C$4,Kontrakter!$E$4,L1065=Kontrakter!$C$5,Kontrakter!$E$5,L1065=Kontrakter!$C$6,Kontrakter!$E$6,L1065=Kontrakter!$C$7,Kontrakter!$E$7,L1065=Kontrakter!$C$8,Kontrakter!$E$8,L1065=Kontrakter!$C$9,Kontrakter!$E$9,L1065=Kontrakter!$C$10,Kontrakter!$E$10,L1065=Kontrakter!$C$11,Kontrakter!$E$11)</f>
        <v>tilsyn@elvia.no</v>
      </c>
    </row>
    <row r="1066" spans="1:14" s="42" customFormat="1" x14ac:dyDescent="0.3">
      <c r="A1066" s="43">
        <v>2090</v>
      </c>
      <c r="B1066" s="42" t="s">
        <v>1211</v>
      </c>
      <c r="C1066" s="42" t="s">
        <v>1212</v>
      </c>
      <c r="D1066" s="42" t="s">
        <v>16</v>
      </c>
      <c r="F1066" s="42">
        <v>3037</v>
      </c>
      <c r="G1066" s="42" t="s">
        <v>1602</v>
      </c>
      <c r="H1066" s="45" t="s">
        <v>1370</v>
      </c>
      <c r="I1066" s="46">
        <v>5</v>
      </c>
      <c r="J1066" s="46" t="s">
        <v>1211</v>
      </c>
      <c r="K1066" s="46"/>
      <c r="L1066" s="45" t="str" cm="1">
        <f t="array" ref="L1066">_xlfn.IFS(H1066=Kontrakter!$B$3,Kontrakter!$C$3,H1066=Kontrakter!$B$2,Kontrakter!$C$2,H1066=Kontrakter!$B$4,Kontrakter!$C$4,H1066=Kontrakter!$B$5,Kontrakter!$C$5,H1066=Kontrakter!$B$6,Kontrakter!$C$6,H1066=Kontrakter!$B$7,Kontrakter!$C$7,H1066=Kontrakter!$B$8,Kontrakter!$C$8,H1066=Kontrakter!$B$9,Kontrakter!$C$9,H1066=Kontrakter!$B$10,Kontrakter!$C$10,H1066=Kontrakter!$B$11,Kontrakter!$C$11)</f>
        <v>Elsikkerhet Norge AS</v>
      </c>
      <c r="M1066" s="45" cm="1">
        <f t="array" ref="M1066">_xlfn.IFS(L1066=Kontrakter!$C$3,Kontrakter!$D$3,L1066=Kontrakter!$C$2,Kontrakter!$D$2,L1066=Kontrakter!$C$4,Kontrakter!$D$4,L1066=Kontrakter!$C$5,Kontrakter!$D$5,L1066=Kontrakter!$C$6,Kontrakter!$D$6,L1066=Kontrakter!$C$7,Kontrakter!$D$7,L1066=Kontrakter!$C$8,Kontrakter!$D$8,L1066=Kontrakter!$C$9,Kontrakter!$D$9,L1066=Kontrakter!$C$10,Kontrakter!$D$10,L1066=Kontrakter!$C$11,Kontrakter!$D$11)</f>
        <v>48055999</v>
      </c>
      <c r="N1066" s="47" t="str" cm="1">
        <f t="array" ref="N1066">_xlfn.IFS(L1066=Kontrakter!$C$3,Kontrakter!$E$3,L1066=Kontrakter!$C$2,Kontrakter!$E$2,L1066=Kontrakter!$C$4,Kontrakter!$E$4,L1066=Kontrakter!$C$5,Kontrakter!$E$5,L1066=Kontrakter!$C$6,Kontrakter!$E$6,L1066=Kontrakter!$C$7,Kontrakter!$E$7,L1066=Kontrakter!$C$8,Kontrakter!$E$8,L1066=Kontrakter!$C$9,Kontrakter!$E$9,L1066=Kontrakter!$C$10,Kontrakter!$E$10,L1066=Kontrakter!$C$11,Kontrakter!$E$11)</f>
        <v>tilsyn@elvia.no</v>
      </c>
    </row>
    <row r="1067" spans="1:14" s="42" customFormat="1" x14ac:dyDescent="0.3">
      <c r="A1067" s="43">
        <v>2091</v>
      </c>
      <c r="B1067" s="42" t="s">
        <v>1211</v>
      </c>
      <c r="C1067" s="42" t="s">
        <v>1213</v>
      </c>
      <c r="D1067" s="42" t="s">
        <v>12</v>
      </c>
      <c r="F1067" s="42">
        <v>3037</v>
      </c>
      <c r="G1067" s="42" t="s">
        <v>1602</v>
      </c>
      <c r="H1067" s="45" t="s">
        <v>1370</v>
      </c>
      <c r="I1067" s="46">
        <v>5</v>
      </c>
      <c r="J1067" s="46" t="s">
        <v>1211</v>
      </c>
      <c r="K1067" s="46"/>
      <c r="L1067" s="45" t="str" cm="1">
        <f t="array" ref="L1067">_xlfn.IFS(H1067=Kontrakter!$B$3,Kontrakter!$C$3,H1067=Kontrakter!$B$2,Kontrakter!$C$2,H1067=Kontrakter!$B$4,Kontrakter!$C$4,H1067=Kontrakter!$B$5,Kontrakter!$C$5,H1067=Kontrakter!$B$6,Kontrakter!$C$6,H1067=Kontrakter!$B$7,Kontrakter!$C$7,H1067=Kontrakter!$B$8,Kontrakter!$C$8,H1067=Kontrakter!$B$9,Kontrakter!$C$9,H1067=Kontrakter!$B$10,Kontrakter!$C$10,H1067=Kontrakter!$B$11,Kontrakter!$C$11)</f>
        <v>Elsikkerhet Norge AS</v>
      </c>
      <c r="M1067" s="45" cm="1">
        <f t="array" ref="M1067">_xlfn.IFS(L1067=Kontrakter!$C$3,Kontrakter!$D$3,L1067=Kontrakter!$C$2,Kontrakter!$D$2,L1067=Kontrakter!$C$4,Kontrakter!$D$4,L1067=Kontrakter!$C$5,Kontrakter!$D$5,L1067=Kontrakter!$C$6,Kontrakter!$D$6,L1067=Kontrakter!$C$7,Kontrakter!$D$7,L1067=Kontrakter!$C$8,Kontrakter!$D$8,L1067=Kontrakter!$C$9,Kontrakter!$D$9,L1067=Kontrakter!$C$10,Kontrakter!$D$10,L1067=Kontrakter!$C$11,Kontrakter!$D$11)</f>
        <v>48055999</v>
      </c>
      <c r="N1067" s="47" t="str" cm="1">
        <f t="array" ref="N1067">_xlfn.IFS(L1067=Kontrakter!$C$3,Kontrakter!$E$3,L1067=Kontrakter!$C$2,Kontrakter!$E$2,L1067=Kontrakter!$C$4,Kontrakter!$E$4,L1067=Kontrakter!$C$5,Kontrakter!$E$5,L1067=Kontrakter!$C$6,Kontrakter!$E$6,L1067=Kontrakter!$C$7,Kontrakter!$E$7,L1067=Kontrakter!$C$8,Kontrakter!$E$8,L1067=Kontrakter!$C$9,Kontrakter!$E$9,L1067=Kontrakter!$C$10,Kontrakter!$E$10,L1067=Kontrakter!$C$11,Kontrakter!$E$11)</f>
        <v>tilsyn@elvia.no</v>
      </c>
    </row>
    <row r="1068" spans="1:14" s="42" customFormat="1" x14ac:dyDescent="0.3">
      <c r="A1068" s="43">
        <v>2092</v>
      </c>
      <c r="B1068" s="42" t="s">
        <v>1214</v>
      </c>
      <c r="C1068" s="42" t="s">
        <v>1215</v>
      </c>
      <c r="D1068" s="42" t="s">
        <v>16</v>
      </c>
      <c r="F1068" s="42">
        <v>3035</v>
      </c>
      <c r="G1068" s="42" t="s">
        <v>1602</v>
      </c>
      <c r="H1068" s="45" t="s">
        <v>1370</v>
      </c>
      <c r="I1068" s="46">
        <v>5</v>
      </c>
      <c r="J1068" s="46" t="s">
        <v>1200</v>
      </c>
      <c r="K1068" s="46"/>
      <c r="L1068" s="45" t="str" cm="1">
        <f t="array" ref="L1068">_xlfn.IFS(H1068=Kontrakter!$B$3,Kontrakter!$C$3,H1068=Kontrakter!$B$2,Kontrakter!$C$2,H1068=Kontrakter!$B$4,Kontrakter!$C$4,H1068=Kontrakter!$B$5,Kontrakter!$C$5,H1068=Kontrakter!$B$6,Kontrakter!$C$6,H1068=Kontrakter!$B$7,Kontrakter!$C$7,H1068=Kontrakter!$B$8,Kontrakter!$C$8,H1068=Kontrakter!$B$9,Kontrakter!$C$9,H1068=Kontrakter!$B$10,Kontrakter!$C$10,H1068=Kontrakter!$B$11,Kontrakter!$C$11)</f>
        <v>Elsikkerhet Norge AS</v>
      </c>
      <c r="M1068" s="45" cm="1">
        <f t="array" ref="M1068">_xlfn.IFS(L1068=Kontrakter!$C$3,Kontrakter!$D$3,L1068=Kontrakter!$C$2,Kontrakter!$D$2,L1068=Kontrakter!$C$4,Kontrakter!$D$4,L1068=Kontrakter!$C$5,Kontrakter!$D$5,L1068=Kontrakter!$C$6,Kontrakter!$D$6,L1068=Kontrakter!$C$7,Kontrakter!$D$7,L1068=Kontrakter!$C$8,Kontrakter!$D$8,L1068=Kontrakter!$C$9,Kontrakter!$D$9,L1068=Kontrakter!$C$10,Kontrakter!$D$10,L1068=Kontrakter!$C$11,Kontrakter!$D$11)</f>
        <v>48055999</v>
      </c>
      <c r="N1068" s="47" t="str" cm="1">
        <f t="array" ref="N1068">_xlfn.IFS(L1068=Kontrakter!$C$3,Kontrakter!$E$3,L1068=Kontrakter!$C$2,Kontrakter!$E$2,L1068=Kontrakter!$C$4,Kontrakter!$E$4,L1068=Kontrakter!$C$5,Kontrakter!$E$5,L1068=Kontrakter!$C$6,Kontrakter!$E$6,L1068=Kontrakter!$C$7,Kontrakter!$E$7,L1068=Kontrakter!$C$8,Kontrakter!$E$8,L1068=Kontrakter!$C$9,Kontrakter!$E$9,L1068=Kontrakter!$C$10,Kontrakter!$E$10,L1068=Kontrakter!$C$11,Kontrakter!$E$11)</f>
        <v>tilsyn@elvia.no</v>
      </c>
    </row>
    <row r="1069" spans="1:14" s="42" customFormat="1" x14ac:dyDescent="0.3">
      <c r="A1069" s="43">
        <v>2093</v>
      </c>
      <c r="B1069" s="42" t="s">
        <v>1216</v>
      </c>
      <c r="C1069" s="42" t="s">
        <v>1217</v>
      </c>
      <c r="D1069" s="42" t="s">
        <v>16</v>
      </c>
      <c r="F1069" s="42">
        <v>3035</v>
      </c>
      <c r="G1069" s="42" t="s">
        <v>1602</v>
      </c>
      <c r="H1069" s="45" t="s">
        <v>1370</v>
      </c>
      <c r="I1069" s="46">
        <v>5</v>
      </c>
      <c r="J1069" s="46" t="s">
        <v>1200</v>
      </c>
      <c r="K1069" s="46"/>
      <c r="L1069" s="45" t="str" cm="1">
        <f t="array" ref="L1069">_xlfn.IFS(H1069=Kontrakter!$B$3,Kontrakter!$C$3,H1069=Kontrakter!$B$2,Kontrakter!$C$2,H1069=Kontrakter!$B$4,Kontrakter!$C$4,H1069=Kontrakter!$B$5,Kontrakter!$C$5,H1069=Kontrakter!$B$6,Kontrakter!$C$6,H1069=Kontrakter!$B$7,Kontrakter!$C$7,H1069=Kontrakter!$B$8,Kontrakter!$C$8,H1069=Kontrakter!$B$9,Kontrakter!$C$9,H1069=Kontrakter!$B$10,Kontrakter!$C$10,H1069=Kontrakter!$B$11,Kontrakter!$C$11)</f>
        <v>Elsikkerhet Norge AS</v>
      </c>
      <c r="M1069" s="45" cm="1">
        <f t="array" ref="M1069">_xlfn.IFS(L1069=Kontrakter!$C$3,Kontrakter!$D$3,L1069=Kontrakter!$C$2,Kontrakter!$D$2,L1069=Kontrakter!$C$4,Kontrakter!$D$4,L1069=Kontrakter!$C$5,Kontrakter!$D$5,L1069=Kontrakter!$C$6,Kontrakter!$D$6,L1069=Kontrakter!$C$7,Kontrakter!$D$7,L1069=Kontrakter!$C$8,Kontrakter!$D$8,L1069=Kontrakter!$C$9,Kontrakter!$D$9,L1069=Kontrakter!$C$10,Kontrakter!$D$10,L1069=Kontrakter!$C$11,Kontrakter!$D$11)</f>
        <v>48055999</v>
      </c>
      <c r="N1069" s="47" t="str" cm="1">
        <f t="array" ref="N1069">_xlfn.IFS(L1069=Kontrakter!$C$3,Kontrakter!$E$3,L1069=Kontrakter!$C$2,Kontrakter!$E$2,L1069=Kontrakter!$C$4,Kontrakter!$E$4,L1069=Kontrakter!$C$5,Kontrakter!$E$5,L1069=Kontrakter!$C$6,Kontrakter!$E$6,L1069=Kontrakter!$C$7,Kontrakter!$E$7,L1069=Kontrakter!$C$8,Kontrakter!$E$8,L1069=Kontrakter!$C$9,Kontrakter!$E$9,L1069=Kontrakter!$C$10,Kontrakter!$E$10,L1069=Kontrakter!$C$11,Kontrakter!$E$11)</f>
        <v>tilsyn@elvia.no</v>
      </c>
    </row>
    <row r="1070" spans="1:14" s="42" customFormat="1" x14ac:dyDescent="0.3">
      <c r="A1070" s="43">
        <v>2094</v>
      </c>
      <c r="B1070" s="42" t="s">
        <v>1214</v>
      </c>
      <c r="C1070" s="42" t="s">
        <v>1218</v>
      </c>
      <c r="D1070" s="42" t="s">
        <v>12</v>
      </c>
      <c r="F1070" s="42">
        <v>3035</v>
      </c>
      <c r="G1070" s="42" t="s">
        <v>1602</v>
      </c>
      <c r="H1070" s="45" t="s">
        <v>1370</v>
      </c>
      <c r="I1070" s="46">
        <v>5</v>
      </c>
      <c r="J1070" s="46" t="s">
        <v>1200</v>
      </c>
      <c r="K1070" s="46"/>
      <c r="L1070" s="45" t="str" cm="1">
        <f t="array" ref="L1070">_xlfn.IFS(H1070=Kontrakter!$B$3,Kontrakter!$C$3,H1070=Kontrakter!$B$2,Kontrakter!$C$2,H1070=Kontrakter!$B$4,Kontrakter!$C$4,H1070=Kontrakter!$B$5,Kontrakter!$C$5,H1070=Kontrakter!$B$6,Kontrakter!$C$6,H1070=Kontrakter!$B$7,Kontrakter!$C$7,H1070=Kontrakter!$B$8,Kontrakter!$C$8,H1070=Kontrakter!$B$9,Kontrakter!$C$9,H1070=Kontrakter!$B$10,Kontrakter!$C$10,H1070=Kontrakter!$B$11,Kontrakter!$C$11)</f>
        <v>Elsikkerhet Norge AS</v>
      </c>
      <c r="M1070" s="45" cm="1">
        <f t="array" ref="M1070">_xlfn.IFS(L1070=Kontrakter!$C$3,Kontrakter!$D$3,L1070=Kontrakter!$C$2,Kontrakter!$D$2,L1070=Kontrakter!$C$4,Kontrakter!$D$4,L1070=Kontrakter!$C$5,Kontrakter!$D$5,L1070=Kontrakter!$C$6,Kontrakter!$D$6,L1070=Kontrakter!$C$7,Kontrakter!$D$7,L1070=Kontrakter!$C$8,Kontrakter!$D$8,L1070=Kontrakter!$C$9,Kontrakter!$D$9,L1070=Kontrakter!$C$10,Kontrakter!$D$10,L1070=Kontrakter!$C$11,Kontrakter!$D$11)</f>
        <v>48055999</v>
      </c>
      <c r="N1070" s="47" t="str" cm="1">
        <f t="array" ref="N1070">_xlfn.IFS(L1070=Kontrakter!$C$3,Kontrakter!$E$3,L1070=Kontrakter!$C$2,Kontrakter!$E$2,L1070=Kontrakter!$C$4,Kontrakter!$E$4,L1070=Kontrakter!$C$5,Kontrakter!$E$5,L1070=Kontrakter!$C$6,Kontrakter!$E$6,L1070=Kontrakter!$C$7,Kontrakter!$E$7,L1070=Kontrakter!$C$8,Kontrakter!$E$8,L1070=Kontrakter!$C$9,Kontrakter!$E$9,L1070=Kontrakter!$C$10,Kontrakter!$E$10,L1070=Kontrakter!$C$11,Kontrakter!$E$11)</f>
        <v>tilsyn@elvia.no</v>
      </c>
    </row>
    <row r="1071" spans="1:14" s="42" customFormat="1" x14ac:dyDescent="0.3">
      <c r="A1071" s="43">
        <v>2100</v>
      </c>
      <c r="B1071" s="42" t="s">
        <v>1235</v>
      </c>
      <c r="C1071" s="42" t="s">
        <v>1555</v>
      </c>
      <c r="F1071" s="42">
        <v>3415</v>
      </c>
      <c r="G1071" s="42" t="s">
        <v>1237</v>
      </c>
      <c r="H1071" s="45" t="s">
        <v>1370</v>
      </c>
      <c r="I1071" s="46">
        <v>5</v>
      </c>
      <c r="J1071" s="46" t="s">
        <v>1406</v>
      </c>
      <c r="K1071" s="46"/>
      <c r="L1071" s="45" t="str" cm="1">
        <f t="array" ref="L1071">_xlfn.IFS(H1071=Kontrakter!$B$3,Kontrakter!$C$3,H1071=Kontrakter!$B$2,Kontrakter!$C$2,H1071=Kontrakter!$B$4,Kontrakter!$C$4,H1071=Kontrakter!$B$5,Kontrakter!$C$5,H1071=Kontrakter!$B$6,Kontrakter!$C$6,H1071=Kontrakter!$B$7,Kontrakter!$C$7,H1071=Kontrakter!$B$8,Kontrakter!$C$8,H1071=Kontrakter!$B$9,Kontrakter!$C$9,H1071=Kontrakter!$B$10,Kontrakter!$C$10,H1071=Kontrakter!$B$11,Kontrakter!$C$11)</f>
        <v>Elsikkerhet Norge AS</v>
      </c>
      <c r="M1071" s="45" cm="1">
        <f t="array" ref="M1071">_xlfn.IFS(L1071=Kontrakter!$C$3,Kontrakter!$D$3,L1071=Kontrakter!$C$2,Kontrakter!$D$2,L1071=Kontrakter!$C$4,Kontrakter!$D$4,L1071=Kontrakter!$C$5,Kontrakter!$D$5,L1071=Kontrakter!$C$6,Kontrakter!$D$6,L1071=Kontrakter!$C$7,Kontrakter!$D$7,L1071=Kontrakter!$C$8,Kontrakter!$D$8,L1071=Kontrakter!$C$9,Kontrakter!$D$9,L1071=Kontrakter!$C$10,Kontrakter!$D$10,L1071=Kontrakter!$C$11,Kontrakter!$D$11)</f>
        <v>48055999</v>
      </c>
      <c r="N1071" s="47" t="str" cm="1">
        <f t="array" ref="N1071">_xlfn.IFS(L1071=Kontrakter!$C$3,Kontrakter!$E$3,L1071=Kontrakter!$C$2,Kontrakter!$E$2,L1071=Kontrakter!$C$4,Kontrakter!$E$4,L1071=Kontrakter!$C$5,Kontrakter!$E$5,L1071=Kontrakter!$C$6,Kontrakter!$E$6,L1071=Kontrakter!$C$7,Kontrakter!$E$7,L1071=Kontrakter!$C$8,Kontrakter!$E$8,L1071=Kontrakter!$C$9,Kontrakter!$E$9,L1071=Kontrakter!$C$10,Kontrakter!$E$10,L1071=Kontrakter!$C$11,Kontrakter!$E$11)</f>
        <v>tilsyn@elvia.no</v>
      </c>
    </row>
    <row r="1072" spans="1:14" s="42" customFormat="1" x14ac:dyDescent="0.3">
      <c r="A1072" s="43">
        <v>2110</v>
      </c>
      <c r="B1072" s="42" t="s">
        <v>1238</v>
      </c>
      <c r="C1072" s="42" t="s">
        <v>1556</v>
      </c>
      <c r="F1072" s="42">
        <v>3415</v>
      </c>
      <c r="G1072" s="42" t="s">
        <v>1237</v>
      </c>
      <c r="H1072" s="45" t="s">
        <v>1370</v>
      </c>
      <c r="I1072" s="46">
        <v>5</v>
      </c>
      <c r="J1072" s="46" t="s">
        <v>1406</v>
      </c>
      <c r="K1072" s="46"/>
      <c r="L1072" s="45" t="str" cm="1">
        <f t="array" ref="L1072">_xlfn.IFS(H1072=Kontrakter!$B$3,Kontrakter!$C$3,H1072=Kontrakter!$B$2,Kontrakter!$C$2,H1072=Kontrakter!$B$4,Kontrakter!$C$4,H1072=Kontrakter!$B$5,Kontrakter!$C$5,H1072=Kontrakter!$B$6,Kontrakter!$C$6,H1072=Kontrakter!$B$7,Kontrakter!$C$7,H1072=Kontrakter!$B$8,Kontrakter!$C$8,H1072=Kontrakter!$B$9,Kontrakter!$C$9,H1072=Kontrakter!$B$10,Kontrakter!$C$10,H1072=Kontrakter!$B$11,Kontrakter!$C$11)</f>
        <v>Elsikkerhet Norge AS</v>
      </c>
      <c r="M1072" s="45" cm="1">
        <f t="array" ref="M1072">_xlfn.IFS(L1072=Kontrakter!$C$3,Kontrakter!$D$3,L1072=Kontrakter!$C$2,Kontrakter!$D$2,L1072=Kontrakter!$C$4,Kontrakter!$D$4,L1072=Kontrakter!$C$5,Kontrakter!$D$5,L1072=Kontrakter!$C$6,Kontrakter!$D$6,L1072=Kontrakter!$C$7,Kontrakter!$D$7,L1072=Kontrakter!$C$8,Kontrakter!$D$8,L1072=Kontrakter!$C$9,Kontrakter!$D$9,L1072=Kontrakter!$C$10,Kontrakter!$D$10,L1072=Kontrakter!$C$11,Kontrakter!$D$11)</f>
        <v>48055999</v>
      </c>
      <c r="N1072" s="47" t="str" cm="1">
        <f t="array" ref="N1072">_xlfn.IFS(L1072=Kontrakter!$C$3,Kontrakter!$E$3,L1072=Kontrakter!$C$2,Kontrakter!$E$2,L1072=Kontrakter!$C$4,Kontrakter!$E$4,L1072=Kontrakter!$C$5,Kontrakter!$E$5,L1072=Kontrakter!$C$6,Kontrakter!$E$6,L1072=Kontrakter!$C$7,Kontrakter!$E$7,L1072=Kontrakter!$C$8,Kontrakter!$E$8,L1072=Kontrakter!$C$9,Kontrakter!$E$9,L1072=Kontrakter!$C$10,Kontrakter!$E$10,L1072=Kontrakter!$C$11,Kontrakter!$E$11)</f>
        <v>tilsyn@elvia.no</v>
      </c>
    </row>
    <row r="1073" spans="1:14" s="42" customFormat="1" x14ac:dyDescent="0.3">
      <c r="A1073" s="43">
        <v>2114</v>
      </c>
      <c r="B1073" s="42" t="s">
        <v>1239</v>
      </c>
      <c r="C1073" s="42" t="s">
        <v>1557</v>
      </c>
      <c r="F1073" s="42">
        <v>3415</v>
      </c>
      <c r="G1073" s="42" t="s">
        <v>1237</v>
      </c>
      <c r="H1073" s="45" t="s">
        <v>1370</v>
      </c>
      <c r="I1073" s="46">
        <v>5</v>
      </c>
      <c r="J1073" s="46" t="s">
        <v>1406</v>
      </c>
      <c r="K1073" s="46"/>
      <c r="L1073" s="45" t="str" cm="1">
        <f t="array" ref="L1073">_xlfn.IFS(H1073=Kontrakter!$B$3,Kontrakter!$C$3,H1073=Kontrakter!$B$2,Kontrakter!$C$2,H1073=Kontrakter!$B$4,Kontrakter!$C$4,H1073=Kontrakter!$B$5,Kontrakter!$C$5,H1073=Kontrakter!$B$6,Kontrakter!$C$6,H1073=Kontrakter!$B$7,Kontrakter!$C$7,H1073=Kontrakter!$B$8,Kontrakter!$C$8,H1073=Kontrakter!$B$9,Kontrakter!$C$9,H1073=Kontrakter!$B$10,Kontrakter!$C$10,H1073=Kontrakter!$B$11,Kontrakter!$C$11)</f>
        <v>Elsikkerhet Norge AS</v>
      </c>
      <c r="M1073" s="45" cm="1">
        <f t="array" ref="M1073">_xlfn.IFS(L1073=Kontrakter!$C$3,Kontrakter!$D$3,L1073=Kontrakter!$C$2,Kontrakter!$D$2,L1073=Kontrakter!$C$4,Kontrakter!$D$4,L1073=Kontrakter!$C$5,Kontrakter!$D$5,L1073=Kontrakter!$C$6,Kontrakter!$D$6,L1073=Kontrakter!$C$7,Kontrakter!$D$7,L1073=Kontrakter!$C$8,Kontrakter!$D$8,L1073=Kontrakter!$C$9,Kontrakter!$D$9,L1073=Kontrakter!$C$10,Kontrakter!$D$10,L1073=Kontrakter!$C$11,Kontrakter!$D$11)</f>
        <v>48055999</v>
      </c>
      <c r="N1073" s="47" t="str" cm="1">
        <f t="array" ref="N1073">_xlfn.IFS(L1073=Kontrakter!$C$3,Kontrakter!$E$3,L1073=Kontrakter!$C$2,Kontrakter!$E$2,L1073=Kontrakter!$C$4,Kontrakter!$E$4,L1073=Kontrakter!$C$5,Kontrakter!$E$5,L1073=Kontrakter!$C$6,Kontrakter!$E$6,L1073=Kontrakter!$C$7,Kontrakter!$E$7,L1073=Kontrakter!$C$8,Kontrakter!$E$8,L1073=Kontrakter!$C$9,Kontrakter!$E$9,L1073=Kontrakter!$C$10,Kontrakter!$E$10,L1073=Kontrakter!$C$11,Kontrakter!$E$11)</f>
        <v>tilsyn@elvia.no</v>
      </c>
    </row>
    <row r="1074" spans="1:14" s="42" customFormat="1" x14ac:dyDescent="0.3">
      <c r="A1074" s="43">
        <v>2116</v>
      </c>
      <c r="B1074" s="42" t="s">
        <v>1240</v>
      </c>
      <c r="C1074" s="42" t="s">
        <v>1558</v>
      </c>
      <c r="F1074" s="42">
        <v>3415</v>
      </c>
      <c r="G1074" s="42" t="s">
        <v>1237</v>
      </c>
      <c r="H1074" s="45" t="s">
        <v>1370</v>
      </c>
      <c r="I1074" s="46">
        <v>5</v>
      </c>
      <c r="J1074" s="46" t="s">
        <v>1406</v>
      </c>
      <c r="K1074" s="46"/>
      <c r="L1074" s="45" t="str" cm="1">
        <f t="array" ref="L1074">_xlfn.IFS(H1074=Kontrakter!$B$3,Kontrakter!$C$3,H1074=Kontrakter!$B$2,Kontrakter!$C$2,H1074=Kontrakter!$B$4,Kontrakter!$C$4,H1074=Kontrakter!$B$5,Kontrakter!$C$5,H1074=Kontrakter!$B$6,Kontrakter!$C$6,H1074=Kontrakter!$B$7,Kontrakter!$C$7,H1074=Kontrakter!$B$8,Kontrakter!$C$8,H1074=Kontrakter!$B$9,Kontrakter!$C$9,H1074=Kontrakter!$B$10,Kontrakter!$C$10,H1074=Kontrakter!$B$11,Kontrakter!$C$11)</f>
        <v>Elsikkerhet Norge AS</v>
      </c>
      <c r="M1074" s="45" cm="1">
        <f t="array" ref="M1074">_xlfn.IFS(L1074=Kontrakter!$C$3,Kontrakter!$D$3,L1074=Kontrakter!$C$2,Kontrakter!$D$2,L1074=Kontrakter!$C$4,Kontrakter!$D$4,L1074=Kontrakter!$C$5,Kontrakter!$D$5,L1074=Kontrakter!$C$6,Kontrakter!$D$6,L1074=Kontrakter!$C$7,Kontrakter!$D$7,L1074=Kontrakter!$C$8,Kontrakter!$D$8,L1074=Kontrakter!$C$9,Kontrakter!$D$9,L1074=Kontrakter!$C$10,Kontrakter!$D$10,L1074=Kontrakter!$C$11,Kontrakter!$D$11)</f>
        <v>48055999</v>
      </c>
      <c r="N1074" s="47" t="str" cm="1">
        <f t="array" ref="N1074">_xlfn.IFS(L1074=Kontrakter!$C$3,Kontrakter!$E$3,L1074=Kontrakter!$C$2,Kontrakter!$E$2,L1074=Kontrakter!$C$4,Kontrakter!$E$4,L1074=Kontrakter!$C$5,Kontrakter!$E$5,L1074=Kontrakter!$C$6,Kontrakter!$E$6,L1074=Kontrakter!$C$7,Kontrakter!$E$7,L1074=Kontrakter!$C$8,Kontrakter!$E$8,L1074=Kontrakter!$C$9,Kontrakter!$E$9,L1074=Kontrakter!$C$10,Kontrakter!$E$10,L1074=Kontrakter!$C$11,Kontrakter!$E$11)</f>
        <v>tilsyn@elvia.no</v>
      </c>
    </row>
    <row r="1075" spans="1:14" s="42" customFormat="1" x14ac:dyDescent="0.3">
      <c r="A1075" s="48">
        <v>2120</v>
      </c>
      <c r="B1075" s="42" t="s">
        <v>1241</v>
      </c>
      <c r="C1075" s="42" t="s">
        <v>1525</v>
      </c>
      <c r="F1075" s="42">
        <v>3414</v>
      </c>
      <c r="G1075" s="42" t="s">
        <v>1237</v>
      </c>
      <c r="H1075" s="45" t="s">
        <v>1374</v>
      </c>
      <c r="I1075" s="46">
        <v>10</v>
      </c>
      <c r="J1075" s="46" t="s">
        <v>1413</v>
      </c>
      <c r="K1075" s="46"/>
      <c r="L1075" s="45" t="str" cm="1">
        <f t="array" ref="L1075">_xlfn.IFS(H1075=Kontrakter!$B$3,Kontrakter!$C$3,H1075=Kontrakter!$B$2,Kontrakter!$C$2,H1075=Kontrakter!$B$4,Kontrakter!$C$4,H1075=Kontrakter!$B$5,Kontrakter!$C$5,H1075=Kontrakter!$B$6,Kontrakter!$C$6,H1075=Kontrakter!$B$7,Kontrakter!$C$7,H1075=Kontrakter!$B$8,Kontrakter!$C$8,H1075=Kontrakter!$B$9,Kontrakter!$C$9,H1075=Kontrakter!$B$10,Kontrakter!$C$10,H1075=Kontrakter!$B$11,Kontrakter!$C$11)</f>
        <v>Elsikkerhet Norge AS</v>
      </c>
      <c r="M1075" s="45" cm="1">
        <f t="array" ref="M1075">_xlfn.IFS(L1075=Kontrakter!$C$3,Kontrakter!$D$3,L1075=Kontrakter!$C$2,Kontrakter!$D$2,L1075=Kontrakter!$C$4,Kontrakter!$D$4,L1075=Kontrakter!$C$5,Kontrakter!$D$5,L1075=Kontrakter!$C$6,Kontrakter!$D$6,L1075=Kontrakter!$C$7,Kontrakter!$D$7,L1075=Kontrakter!$C$8,Kontrakter!$D$8,L1075=Kontrakter!$C$9,Kontrakter!$D$9,L1075=Kontrakter!$C$10,Kontrakter!$D$10,L1075=Kontrakter!$C$11,Kontrakter!$D$11)</f>
        <v>48055999</v>
      </c>
      <c r="N1075" s="47" t="str" cm="1">
        <f t="array" ref="N1075">_xlfn.IFS(L1075=Kontrakter!$C$3,Kontrakter!$E$3,L1075=Kontrakter!$C$2,Kontrakter!$E$2,L1075=Kontrakter!$C$4,Kontrakter!$E$4,L1075=Kontrakter!$C$5,Kontrakter!$E$5,L1075=Kontrakter!$C$6,Kontrakter!$E$6,L1075=Kontrakter!$C$7,Kontrakter!$E$7,L1075=Kontrakter!$C$8,Kontrakter!$E$8,L1075=Kontrakter!$C$9,Kontrakter!$E$9,L1075=Kontrakter!$C$10,Kontrakter!$E$10,L1075=Kontrakter!$C$11,Kontrakter!$E$11)</f>
        <v>tilsyn@elvia.no</v>
      </c>
    </row>
    <row r="1076" spans="1:14" s="42" customFormat="1" x14ac:dyDescent="0.3">
      <c r="A1076" s="48">
        <v>2123</v>
      </c>
      <c r="B1076" s="42" t="s">
        <v>1243</v>
      </c>
      <c r="C1076" s="42" t="s">
        <v>1526</v>
      </c>
      <c r="F1076" s="42">
        <v>3414</v>
      </c>
      <c r="G1076" s="42" t="s">
        <v>1237</v>
      </c>
      <c r="H1076" s="45" t="s">
        <v>1374</v>
      </c>
      <c r="I1076" s="46">
        <v>10</v>
      </c>
      <c r="J1076" s="46" t="s">
        <v>1413</v>
      </c>
      <c r="K1076" s="46"/>
      <c r="L1076" s="45" t="str" cm="1">
        <f t="array" ref="L1076">_xlfn.IFS(H1076=Kontrakter!$B$3,Kontrakter!$C$3,H1076=Kontrakter!$B$2,Kontrakter!$C$2,H1076=Kontrakter!$B$4,Kontrakter!$C$4,H1076=Kontrakter!$B$5,Kontrakter!$C$5,H1076=Kontrakter!$B$6,Kontrakter!$C$6,H1076=Kontrakter!$B$7,Kontrakter!$C$7,H1076=Kontrakter!$B$8,Kontrakter!$C$8,H1076=Kontrakter!$B$9,Kontrakter!$C$9,H1076=Kontrakter!$B$10,Kontrakter!$C$10,H1076=Kontrakter!$B$11,Kontrakter!$C$11)</f>
        <v>Elsikkerhet Norge AS</v>
      </c>
      <c r="M1076" s="45" cm="1">
        <f t="array" ref="M1076">_xlfn.IFS(L1076=Kontrakter!$C$3,Kontrakter!$D$3,L1076=Kontrakter!$C$2,Kontrakter!$D$2,L1076=Kontrakter!$C$4,Kontrakter!$D$4,L1076=Kontrakter!$C$5,Kontrakter!$D$5,L1076=Kontrakter!$C$6,Kontrakter!$D$6,L1076=Kontrakter!$C$7,Kontrakter!$D$7,L1076=Kontrakter!$C$8,Kontrakter!$D$8,L1076=Kontrakter!$C$9,Kontrakter!$D$9,L1076=Kontrakter!$C$10,Kontrakter!$D$10,L1076=Kontrakter!$C$11,Kontrakter!$D$11)</f>
        <v>48055999</v>
      </c>
      <c r="N1076" s="47" t="str" cm="1">
        <f t="array" ref="N1076">_xlfn.IFS(L1076=Kontrakter!$C$3,Kontrakter!$E$3,L1076=Kontrakter!$C$2,Kontrakter!$E$2,L1076=Kontrakter!$C$4,Kontrakter!$E$4,L1076=Kontrakter!$C$5,Kontrakter!$E$5,L1076=Kontrakter!$C$6,Kontrakter!$E$6,L1076=Kontrakter!$C$7,Kontrakter!$E$7,L1076=Kontrakter!$C$8,Kontrakter!$E$8,L1076=Kontrakter!$C$9,Kontrakter!$E$9,L1076=Kontrakter!$C$10,Kontrakter!$E$10,L1076=Kontrakter!$C$11,Kontrakter!$E$11)</f>
        <v>tilsyn@elvia.no</v>
      </c>
    </row>
    <row r="1077" spans="1:14" s="42" customFormat="1" x14ac:dyDescent="0.3">
      <c r="A1077" s="48">
        <v>2130</v>
      </c>
      <c r="B1077" s="42" t="s">
        <v>1244</v>
      </c>
      <c r="C1077" s="42" t="s">
        <v>1527</v>
      </c>
      <c r="F1077" s="42">
        <v>3414</v>
      </c>
      <c r="G1077" s="42" t="s">
        <v>1237</v>
      </c>
      <c r="H1077" s="45" t="s">
        <v>1374</v>
      </c>
      <c r="I1077" s="46">
        <v>10</v>
      </c>
      <c r="J1077" s="46" t="s">
        <v>1413</v>
      </c>
      <c r="K1077" s="46"/>
      <c r="L1077" s="45" t="str" cm="1">
        <f t="array" ref="L1077">_xlfn.IFS(H1077=Kontrakter!$B$3,Kontrakter!$C$3,H1077=Kontrakter!$B$2,Kontrakter!$C$2,H1077=Kontrakter!$B$4,Kontrakter!$C$4,H1077=Kontrakter!$B$5,Kontrakter!$C$5,H1077=Kontrakter!$B$6,Kontrakter!$C$6,H1077=Kontrakter!$B$7,Kontrakter!$C$7,H1077=Kontrakter!$B$8,Kontrakter!$C$8,H1077=Kontrakter!$B$9,Kontrakter!$C$9,H1077=Kontrakter!$B$10,Kontrakter!$C$10,H1077=Kontrakter!$B$11,Kontrakter!$C$11)</f>
        <v>Elsikkerhet Norge AS</v>
      </c>
      <c r="M1077" s="45" cm="1">
        <f t="array" ref="M1077">_xlfn.IFS(L1077=Kontrakter!$C$3,Kontrakter!$D$3,L1077=Kontrakter!$C$2,Kontrakter!$D$2,L1077=Kontrakter!$C$4,Kontrakter!$D$4,L1077=Kontrakter!$C$5,Kontrakter!$D$5,L1077=Kontrakter!$C$6,Kontrakter!$D$6,L1077=Kontrakter!$C$7,Kontrakter!$D$7,L1077=Kontrakter!$C$8,Kontrakter!$D$8,L1077=Kontrakter!$C$9,Kontrakter!$D$9,L1077=Kontrakter!$C$10,Kontrakter!$D$10,L1077=Kontrakter!$C$11,Kontrakter!$D$11)</f>
        <v>48055999</v>
      </c>
      <c r="N1077" s="47" t="str" cm="1">
        <f t="array" ref="N1077">_xlfn.IFS(L1077=Kontrakter!$C$3,Kontrakter!$E$3,L1077=Kontrakter!$C$2,Kontrakter!$E$2,L1077=Kontrakter!$C$4,Kontrakter!$E$4,L1077=Kontrakter!$C$5,Kontrakter!$E$5,L1077=Kontrakter!$C$6,Kontrakter!$E$6,L1077=Kontrakter!$C$7,Kontrakter!$E$7,L1077=Kontrakter!$C$8,Kontrakter!$E$8,L1077=Kontrakter!$C$9,Kontrakter!$E$9,L1077=Kontrakter!$C$10,Kontrakter!$E$10,L1077=Kontrakter!$C$11,Kontrakter!$E$11)</f>
        <v>tilsyn@elvia.no</v>
      </c>
    </row>
    <row r="1078" spans="1:14" s="42" customFormat="1" x14ac:dyDescent="0.3">
      <c r="A1078" s="48">
        <v>2132</v>
      </c>
      <c r="B1078" s="42" t="s">
        <v>1245</v>
      </c>
      <c r="C1078" s="42" t="s">
        <v>1528</v>
      </c>
      <c r="F1078" s="42">
        <v>3414</v>
      </c>
      <c r="G1078" s="42" t="s">
        <v>1237</v>
      </c>
      <c r="H1078" s="45" t="s">
        <v>1374</v>
      </c>
      <c r="I1078" s="46">
        <v>10</v>
      </c>
      <c r="J1078" s="46" t="s">
        <v>1413</v>
      </c>
      <c r="K1078" s="46"/>
      <c r="L1078" s="45" t="str" cm="1">
        <f t="array" ref="L1078">_xlfn.IFS(H1078=Kontrakter!$B$3,Kontrakter!$C$3,H1078=Kontrakter!$B$2,Kontrakter!$C$2,H1078=Kontrakter!$B$4,Kontrakter!$C$4,H1078=Kontrakter!$B$5,Kontrakter!$C$5,H1078=Kontrakter!$B$6,Kontrakter!$C$6,H1078=Kontrakter!$B$7,Kontrakter!$C$7,H1078=Kontrakter!$B$8,Kontrakter!$C$8,H1078=Kontrakter!$B$9,Kontrakter!$C$9,H1078=Kontrakter!$B$10,Kontrakter!$C$10,H1078=Kontrakter!$B$11,Kontrakter!$C$11)</f>
        <v>Elsikkerhet Norge AS</v>
      </c>
      <c r="M1078" s="45" cm="1">
        <f t="array" ref="M1078">_xlfn.IFS(L1078=Kontrakter!$C$3,Kontrakter!$D$3,L1078=Kontrakter!$C$2,Kontrakter!$D$2,L1078=Kontrakter!$C$4,Kontrakter!$D$4,L1078=Kontrakter!$C$5,Kontrakter!$D$5,L1078=Kontrakter!$C$6,Kontrakter!$D$6,L1078=Kontrakter!$C$7,Kontrakter!$D$7,L1078=Kontrakter!$C$8,Kontrakter!$D$8,L1078=Kontrakter!$C$9,Kontrakter!$D$9,L1078=Kontrakter!$C$10,Kontrakter!$D$10,L1078=Kontrakter!$C$11,Kontrakter!$D$11)</f>
        <v>48055999</v>
      </c>
      <c r="N1078" s="47" t="str" cm="1">
        <f t="array" ref="N1078">_xlfn.IFS(L1078=Kontrakter!$C$3,Kontrakter!$E$3,L1078=Kontrakter!$C$2,Kontrakter!$E$2,L1078=Kontrakter!$C$4,Kontrakter!$E$4,L1078=Kontrakter!$C$5,Kontrakter!$E$5,L1078=Kontrakter!$C$6,Kontrakter!$E$6,L1078=Kontrakter!$C$7,Kontrakter!$E$7,L1078=Kontrakter!$C$8,Kontrakter!$E$8,L1078=Kontrakter!$C$9,Kontrakter!$E$9,L1078=Kontrakter!$C$10,Kontrakter!$E$10,L1078=Kontrakter!$C$11,Kontrakter!$E$11)</f>
        <v>tilsyn@elvia.no</v>
      </c>
    </row>
    <row r="1079" spans="1:14" s="42" customFormat="1" x14ac:dyDescent="0.3">
      <c r="A1079" s="48">
        <v>2133</v>
      </c>
      <c r="B1079" s="42" t="s">
        <v>1245</v>
      </c>
      <c r="C1079" s="42" t="s">
        <v>1529</v>
      </c>
      <c r="F1079" s="42">
        <v>3414</v>
      </c>
      <c r="G1079" s="42" t="s">
        <v>1237</v>
      </c>
      <c r="H1079" s="45" t="s">
        <v>1374</v>
      </c>
      <c r="I1079" s="46">
        <v>10</v>
      </c>
      <c r="J1079" s="46" t="s">
        <v>1413</v>
      </c>
      <c r="K1079" s="46"/>
      <c r="L1079" s="45" t="str" cm="1">
        <f t="array" ref="L1079">_xlfn.IFS(H1079=Kontrakter!$B$3,Kontrakter!$C$3,H1079=Kontrakter!$B$2,Kontrakter!$C$2,H1079=Kontrakter!$B$4,Kontrakter!$C$4,H1079=Kontrakter!$B$5,Kontrakter!$C$5,H1079=Kontrakter!$B$6,Kontrakter!$C$6,H1079=Kontrakter!$B$7,Kontrakter!$C$7,H1079=Kontrakter!$B$8,Kontrakter!$C$8,H1079=Kontrakter!$B$9,Kontrakter!$C$9,H1079=Kontrakter!$B$10,Kontrakter!$C$10,H1079=Kontrakter!$B$11,Kontrakter!$C$11)</f>
        <v>Elsikkerhet Norge AS</v>
      </c>
      <c r="M1079" s="45" cm="1">
        <f t="array" ref="M1079">_xlfn.IFS(L1079=Kontrakter!$C$3,Kontrakter!$D$3,L1079=Kontrakter!$C$2,Kontrakter!$D$2,L1079=Kontrakter!$C$4,Kontrakter!$D$4,L1079=Kontrakter!$C$5,Kontrakter!$D$5,L1079=Kontrakter!$C$6,Kontrakter!$D$6,L1079=Kontrakter!$C$7,Kontrakter!$D$7,L1079=Kontrakter!$C$8,Kontrakter!$D$8,L1079=Kontrakter!$C$9,Kontrakter!$D$9,L1079=Kontrakter!$C$10,Kontrakter!$D$10,L1079=Kontrakter!$C$11,Kontrakter!$D$11)</f>
        <v>48055999</v>
      </c>
      <c r="N1079" s="47" t="str" cm="1">
        <f t="array" ref="N1079">_xlfn.IFS(L1079=Kontrakter!$C$3,Kontrakter!$E$3,L1079=Kontrakter!$C$2,Kontrakter!$E$2,L1079=Kontrakter!$C$4,Kontrakter!$E$4,L1079=Kontrakter!$C$5,Kontrakter!$E$5,L1079=Kontrakter!$C$6,Kontrakter!$E$6,L1079=Kontrakter!$C$7,Kontrakter!$E$7,L1079=Kontrakter!$C$8,Kontrakter!$E$8,L1079=Kontrakter!$C$9,Kontrakter!$E$9,L1079=Kontrakter!$C$10,Kontrakter!$E$10,L1079=Kontrakter!$C$11,Kontrakter!$E$11)</f>
        <v>tilsyn@elvia.no</v>
      </c>
    </row>
    <row r="1080" spans="1:14" s="42" customFormat="1" x14ac:dyDescent="0.3">
      <c r="A1080" s="48">
        <v>2134</v>
      </c>
      <c r="B1080" s="42" t="s">
        <v>1246</v>
      </c>
      <c r="C1080" s="42" t="s">
        <v>1530</v>
      </c>
      <c r="F1080" s="42">
        <v>3414</v>
      </c>
      <c r="G1080" s="42" t="s">
        <v>1237</v>
      </c>
      <c r="H1080" s="45" t="s">
        <v>1374</v>
      </c>
      <c r="I1080" s="46">
        <v>10</v>
      </c>
      <c r="J1080" s="46" t="s">
        <v>1413</v>
      </c>
      <c r="K1080" s="46"/>
      <c r="L1080" s="45" t="str" cm="1">
        <f t="array" ref="L1080">_xlfn.IFS(H1080=Kontrakter!$B$3,Kontrakter!$C$3,H1080=Kontrakter!$B$2,Kontrakter!$C$2,H1080=Kontrakter!$B$4,Kontrakter!$C$4,H1080=Kontrakter!$B$5,Kontrakter!$C$5,H1080=Kontrakter!$B$6,Kontrakter!$C$6,H1080=Kontrakter!$B$7,Kontrakter!$C$7,H1080=Kontrakter!$B$8,Kontrakter!$C$8,H1080=Kontrakter!$B$9,Kontrakter!$C$9,H1080=Kontrakter!$B$10,Kontrakter!$C$10,H1080=Kontrakter!$B$11,Kontrakter!$C$11)</f>
        <v>Elsikkerhet Norge AS</v>
      </c>
      <c r="M1080" s="45" cm="1">
        <f t="array" ref="M1080">_xlfn.IFS(L1080=Kontrakter!$C$3,Kontrakter!$D$3,L1080=Kontrakter!$C$2,Kontrakter!$D$2,L1080=Kontrakter!$C$4,Kontrakter!$D$4,L1080=Kontrakter!$C$5,Kontrakter!$D$5,L1080=Kontrakter!$C$6,Kontrakter!$D$6,L1080=Kontrakter!$C$7,Kontrakter!$D$7,L1080=Kontrakter!$C$8,Kontrakter!$D$8,L1080=Kontrakter!$C$9,Kontrakter!$D$9,L1080=Kontrakter!$C$10,Kontrakter!$D$10,L1080=Kontrakter!$C$11,Kontrakter!$D$11)</f>
        <v>48055999</v>
      </c>
      <c r="N1080" s="47" t="str" cm="1">
        <f t="array" ref="N1080">_xlfn.IFS(L1080=Kontrakter!$C$3,Kontrakter!$E$3,L1080=Kontrakter!$C$2,Kontrakter!$E$2,L1080=Kontrakter!$C$4,Kontrakter!$E$4,L1080=Kontrakter!$C$5,Kontrakter!$E$5,L1080=Kontrakter!$C$6,Kontrakter!$E$6,L1080=Kontrakter!$C$7,Kontrakter!$E$7,L1080=Kontrakter!$C$8,Kontrakter!$E$8,L1080=Kontrakter!$C$9,Kontrakter!$E$9,L1080=Kontrakter!$C$10,Kontrakter!$E$10,L1080=Kontrakter!$C$11,Kontrakter!$E$11)</f>
        <v>tilsyn@elvia.no</v>
      </c>
    </row>
    <row r="1081" spans="1:14" s="42" customFormat="1" x14ac:dyDescent="0.3">
      <c r="A1081" s="48">
        <v>2150</v>
      </c>
      <c r="B1081" s="42" t="s">
        <v>1219</v>
      </c>
      <c r="C1081" s="42" t="s">
        <v>1220</v>
      </c>
      <c r="D1081" s="42" t="s">
        <v>16</v>
      </c>
      <c r="F1081" s="42">
        <v>3034</v>
      </c>
      <c r="G1081" s="42" t="s">
        <v>1602</v>
      </c>
      <c r="H1081" s="45" t="s">
        <v>1370</v>
      </c>
      <c r="I1081" s="46">
        <v>5</v>
      </c>
      <c r="J1081" s="46" t="s">
        <v>1102</v>
      </c>
      <c r="K1081" s="46"/>
      <c r="L1081" s="45" t="str" cm="1">
        <f t="array" ref="L1081">_xlfn.IFS(H1081=Kontrakter!$B$3,Kontrakter!$C$3,H1081=Kontrakter!$B$2,Kontrakter!$C$2,H1081=Kontrakter!$B$4,Kontrakter!$C$4,H1081=Kontrakter!$B$5,Kontrakter!$C$5,H1081=Kontrakter!$B$6,Kontrakter!$C$6,H1081=Kontrakter!$B$7,Kontrakter!$C$7,H1081=Kontrakter!$B$8,Kontrakter!$C$8,H1081=Kontrakter!$B$9,Kontrakter!$C$9,H1081=Kontrakter!$B$10,Kontrakter!$C$10,H1081=Kontrakter!$B$11,Kontrakter!$C$11)</f>
        <v>Elsikkerhet Norge AS</v>
      </c>
      <c r="M1081" s="45" cm="1">
        <f t="array" ref="M1081">_xlfn.IFS(L1081=Kontrakter!$C$3,Kontrakter!$D$3,L1081=Kontrakter!$C$2,Kontrakter!$D$2,L1081=Kontrakter!$C$4,Kontrakter!$D$4,L1081=Kontrakter!$C$5,Kontrakter!$D$5,L1081=Kontrakter!$C$6,Kontrakter!$D$6,L1081=Kontrakter!$C$7,Kontrakter!$D$7,L1081=Kontrakter!$C$8,Kontrakter!$D$8,L1081=Kontrakter!$C$9,Kontrakter!$D$9,L1081=Kontrakter!$C$10,Kontrakter!$D$10,L1081=Kontrakter!$C$11,Kontrakter!$D$11)</f>
        <v>48055999</v>
      </c>
      <c r="N1081" s="47" t="str" cm="1">
        <f t="array" ref="N1081">_xlfn.IFS(L1081=Kontrakter!$C$3,Kontrakter!$E$3,L1081=Kontrakter!$C$2,Kontrakter!$E$2,L1081=Kontrakter!$C$4,Kontrakter!$E$4,L1081=Kontrakter!$C$5,Kontrakter!$E$5,L1081=Kontrakter!$C$6,Kontrakter!$E$6,L1081=Kontrakter!$C$7,Kontrakter!$E$7,L1081=Kontrakter!$C$8,Kontrakter!$E$8,L1081=Kontrakter!$C$9,Kontrakter!$E$9,L1081=Kontrakter!$C$10,Kontrakter!$E$10,L1081=Kontrakter!$C$11,Kontrakter!$E$11)</f>
        <v>tilsyn@elvia.no</v>
      </c>
    </row>
    <row r="1082" spans="1:14" s="42" customFormat="1" x14ac:dyDescent="0.3">
      <c r="A1082" s="48">
        <v>2151</v>
      </c>
      <c r="B1082" s="42" t="s">
        <v>1219</v>
      </c>
      <c r="C1082" s="42" t="s">
        <v>1221</v>
      </c>
      <c r="D1082" s="42" t="s">
        <v>12</v>
      </c>
      <c r="F1082" s="42">
        <v>3034</v>
      </c>
      <c r="G1082" s="42" t="s">
        <v>1602</v>
      </c>
      <c r="H1082" s="45" t="s">
        <v>1370</v>
      </c>
      <c r="I1082" s="46">
        <v>5</v>
      </c>
      <c r="J1082" s="46" t="s">
        <v>1102</v>
      </c>
      <c r="K1082" s="46"/>
      <c r="L1082" s="45" t="str" cm="1">
        <f t="array" ref="L1082">_xlfn.IFS(H1082=Kontrakter!$B$3,Kontrakter!$C$3,H1082=Kontrakter!$B$2,Kontrakter!$C$2,H1082=Kontrakter!$B$4,Kontrakter!$C$4,H1082=Kontrakter!$B$5,Kontrakter!$C$5,H1082=Kontrakter!$B$6,Kontrakter!$C$6,H1082=Kontrakter!$B$7,Kontrakter!$C$7,H1082=Kontrakter!$B$8,Kontrakter!$C$8,H1082=Kontrakter!$B$9,Kontrakter!$C$9,H1082=Kontrakter!$B$10,Kontrakter!$C$10,H1082=Kontrakter!$B$11,Kontrakter!$C$11)</f>
        <v>Elsikkerhet Norge AS</v>
      </c>
      <c r="M1082" s="45" cm="1">
        <f t="array" ref="M1082">_xlfn.IFS(L1082=Kontrakter!$C$3,Kontrakter!$D$3,L1082=Kontrakter!$C$2,Kontrakter!$D$2,L1082=Kontrakter!$C$4,Kontrakter!$D$4,L1082=Kontrakter!$C$5,Kontrakter!$D$5,L1082=Kontrakter!$C$6,Kontrakter!$D$6,L1082=Kontrakter!$C$7,Kontrakter!$D$7,L1082=Kontrakter!$C$8,Kontrakter!$D$8,L1082=Kontrakter!$C$9,Kontrakter!$D$9,L1082=Kontrakter!$C$10,Kontrakter!$D$10,L1082=Kontrakter!$C$11,Kontrakter!$D$11)</f>
        <v>48055999</v>
      </c>
      <c r="N1082" s="47" t="str" cm="1">
        <f t="array" ref="N1082">_xlfn.IFS(L1082=Kontrakter!$C$3,Kontrakter!$E$3,L1082=Kontrakter!$C$2,Kontrakter!$E$2,L1082=Kontrakter!$C$4,Kontrakter!$E$4,L1082=Kontrakter!$C$5,Kontrakter!$E$5,L1082=Kontrakter!$C$6,Kontrakter!$E$6,L1082=Kontrakter!$C$7,Kontrakter!$E$7,L1082=Kontrakter!$C$8,Kontrakter!$E$8,L1082=Kontrakter!$C$9,Kontrakter!$E$9,L1082=Kontrakter!$C$10,Kontrakter!$E$10,L1082=Kontrakter!$C$11,Kontrakter!$E$11)</f>
        <v>tilsyn@elvia.no</v>
      </c>
    </row>
    <row r="1083" spans="1:14" s="42" customFormat="1" x14ac:dyDescent="0.3">
      <c r="A1083" s="48">
        <v>2160</v>
      </c>
      <c r="B1083" s="42" t="s">
        <v>1222</v>
      </c>
      <c r="C1083" s="42" t="s">
        <v>1223</v>
      </c>
      <c r="D1083" s="42" t="s">
        <v>16</v>
      </c>
      <c r="F1083" s="42">
        <v>3034</v>
      </c>
      <c r="G1083" s="42" t="s">
        <v>1602</v>
      </c>
      <c r="H1083" s="45" t="s">
        <v>1370</v>
      </c>
      <c r="I1083" s="46">
        <v>5</v>
      </c>
      <c r="J1083" s="46" t="s">
        <v>1102</v>
      </c>
      <c r="K1083" s="46"/>
      <c r="L1083" s="45" t="str" cm="1">
        <f t="array" ref="L1083">_xlfn.IFS(H1083=Kontrakter!$B$3,Kontrakter!$C$3,H1083=Kontrakter!$B$2,Kontrakter!$C$2,H1083=Kontrakter!$B$4,Kontrakter!$C$4,H1083=Kontrakter!$B$5,Kontrakter!$C$5,H1083=Kontrakter!$B$6,Kontrakter!$C$6,H1083=Kontrakter!$B$7,Kontrakter!$C$7,H1083=Kontrakter!$B$8,Kontrakter!$C$8,H1083=Kontrakter!$B$9,Kontrakter!$C$9,H1083=Kontrakter!$B$10,Kontrakter!$C$10,H1083=Kontrakter!$B$11,Kontrakter!$C$11)</f>
        <v>Elsikkerhet Norge AS</v>
      </c>
      <c r="M1083" s="45" cm="1">
        <f t="array" ref="M1083">_xlfn.IFS(L1083=Kontrakter!$C$3,Kontrakter!$D$3,L1083=Kontrakter!$C$2,Kontrakter!$D$2,L1083=Kontrakter!$C$4,Kontrakter!$D$4,L1083=Kontrakter!$C$5,Kontrakter!$D$5,L1083=Kontrakter!$C$6,Kontrakter!$D$6,L1083=Kontrakter!$C$7,Kontrakter!$D$7,L1083=Kontrakter!$C$8,Kontrakter!$D$8,L1083=Kontrakter!$C$9,Kontrakter!$D$9,L1083=Kontrakter!$C$10,Kontrakter!$D$10,L1083=Kontrakter!$C$11,Kontrakter!$D$11)</f>
        <v>48055999</v>
      </c>
      <c r="N1083" s="47" t="str" cm="1">
        <f t="array" ref="N1083">_xlfn.IFS(L1083=Kontrakter!$C$3,Kontrakter!$E$3,L1083=Kontrakter!$C$2,Kontrakter!$E$2,L1083=Kontrakter!$C$4,Kontrakter!$E$4,L1083=Kontrakter!$C$5,Kontrakter!$E$5,L1083=Kontrakter!$C$6,Kontrakter!$E$6,L1083=Kontrakter!$C$7,Kontrakter!$E$7,L1083=Kontrakter!$C$8,Kontrakter!$E$8,L1083=Kontrakter!$C$9,Kontrakter!$E$9,L1083=Kontrakter!$C$10,Kontrakter!$E$10,L1083=Kontrakter!$C$11,Kontrakter!$E$11)</f>
        <v>tilsyn@elvia.no</v>
      </c>
    </row>
    <row r="1084" spans="1:14" s="42" customFormat="1" x14ac:dyDescent="0.3">
      <c r="A1084" s="48">
        <v>2161</v>
      </c>
      <c r="B1084" s="42" t="s">
        <v>1222</v>
      </c>
      <c r="C1084" s="42" t="s">
        <v>1224</v>
      </c>
      <c r="D1084" s="42" t="s">
        <v>12</v>
      </c>
      <c r="F1084" s="42">
        <v>3034</v>
      </c>
      <c r="G1084" s="42" t="s">
        <v>1602</v>
      </c>
      <c r="H1084" s="45" t="s">
        <v>1370</v>
      </c>
      <c r="I1084" s="46">
        <v>5</v>
      </c>
      <c r="J1084" s="46" t="s">
        <v>1102</v>
      </c>
      <c r="K1084" s="46"/>
      <c r="L1084" s="45" t="str" cm="1">
        <f t="array" ref="L1084">_xlfn.IFS(H1084=Kontrakter!$B$3,Kontrakter!$C$3,H1084=Kontrakter!$B$2,Kontrakter!$C$2,H1084=Kontrakter!$B$4,Kontrakter!$C$4,H1084=Kontrakter!$B$5,Kontrakter!$C$5,H1084=Kontrakter!$B$6,Kontrakter!$C$6,H1084=Kontrakter!$B$7,Kontrakter!$C$7,H1084=Kontrakter!$B$8,Kontrakter!$C$8,H1084=Kontrakter!$B$9,Kontrakter!$C$9,H1084=Kontrakter!$B$10,Kontrakter!$C$10,H1084=Kontrakter!$B$11,Kontrakter!$C$11)</f>
        <v>Elsikkerhet Norge AS</v>
      </c>
      <c r="M1084" s="45" cm="1">
        <f t="array" ref="M1084">_xlfn.IFS(L1084=Kontrakter!$C$3,Kontrakter!$D$3,L1084=Kontrakter!$C$2,Kontrakter!$D$2,L1084=Kontrakter!$C$4,Kontrakter!$D$4,L1084=Kontrakter!$C$5,Kontrakter!$D$5,L1084=Kontrakter!$C$6,Kontrakter!$D$6,L1084=Kontrakter!$C$7,Kontrakter!$D$7,L1084=Kontrakter!$C$8,Kontrakter!$D$8,L1084=Kontrakter!$C$9,Kontrakter!$D$9,L1084=Kontrakter!$C$10,Kontrakter!$D$10,L1084=Kontrakter!$C$11,Kontrakter!$D$11)</f>
        <v>48055999</v>
      </c>
      <c r="N1084" s="47" t="str" cm="1">
        <f t="array" ref="N1084">_xlfn.IFS(L1084=Kontrakter!$C$3,Kontrakter!$E$3,L1084=Kontrakter!$C$2,Kontrakter!$E$2,L1084=Kontrakter!$C$4,Kontrakter!$E$4,L1084=Kontrakter!$C$5,Kontrakter!$E$5,L1084=Kontrakter!$C$6,Kontrakter!$E$6,L1084=Kontrakter!$C$7,Kontrakter!$E$7,L1084=Kontrakter!$C$8,Kontrakter!$E$8,L1084=Kontrakter!$C$9,Kontrakter!$E$9,L1084=Kontrakter!$C$10,Kontrakter!$E$10,L1084=Kontrakter!$C$11,Kontrakter!$E$11)</f>
        <v>tilsyn@elvia.no</v>
      </c>
    </row>
    <row r="1085" spans="1:14" s="42" customFormat="1" x14ac:dyDescent="0.3">
      <c r="A1085" s="48">
        <v>2162</v>
      </c>
      <c r="B1085" s="42" t="s">
        <v>1225</v>
      </c>
      <c r="C1085" s="42" t="s">
        <v>1226</v>
      </c>
      <c r="D1085" s="42" t="s">
        <v>16</v>
      </c>
      <c r="F1085" s="42">
        <v>3034</v>
      </c>
      <c r="G1085" s="42" t="s">
        <v>1602</v>
      </c>
      <c r="H1085" s="45" t="s">
        <v>1370</v>
      </c>
      <c r="I1085" s="46">
        <v>5</v>
      </c>
      <c r="J1085" s="46" t="s">
        <v>1102</v>
      </c>
      <c r="K1085" s="46"/>
      <c r="L1085" s="45" t="str" cm="1">
        <f t="array" ref="L1085">_xlfn.IFS(H1085=Kontrakter!$B$3,Kontrakter!$C$3,H1085=Kontrakter!$B$2,Kontrakter!$C$2,H1085=Kontrakter!$B$4,Kontrakter!$C$4,H1085=Kontrakter!$B$5,Kontrakter!$C$5,H1085=Kontrakter!$B$6,Kontrakter!$C$6,H1085=Kontrakter!$B$7,Kontrakter!$C$7,H1085=Kontrakter!$B$8,Kontrakter!$C$8,H1085=Kontrakter!$B$9,Kontrakter!$C$9,H1085=Kontrakter!$B$10,Kontrakter!$C$10,H1085=Kontrakter!$B$11,Kontrakter!$C$11)</f>
        <v>Elsikkerhet Norge AS</v>
      </c>
      <c r="M1085" s="45" cm="1">
        <f t="array" ref="M1085">_xlfn.IFS(L1085=Kontrakter!$C$3,Kontrakter!$D$3,L1085=Kontrakter!$C$2,Kontrakter!$D$2,L1085=Kontrakter!$C$4,Kontrakter!$D$4,L1085=Kontrakter!$C$5,Kontrakter!$D$5,L1085=Kontrakter!$C$6,Kontrakter!$D$6,L1085=Kontrakter!$C$7,Kontrakter!$D$7,L1085=Kontrakter!$C$8,Kontrakter!$D$8,L1085=Kontrakter!$C$9,Kontrakter!$D$9,L1085=Kontrakter!$C$10,Kontrakter!$D$10,L1085=Kontrakter!$C$11,Kontrakter!$D$11)</f>
        <v>48055999</v>
      </c>
      <c r="N1085" s="47" t="str" cm="1">
        <f t="array" ref="N1085">_xlfn.IFS(L1085=Kontrakter!$C$3,Kontrakter!$E$3,L1085=Kontrakter!$C$2,Kontrakter!$E$2,L1085=Kontrakter!$C$4,Kontrakter!$E$4,L1085=Kontrakter!$C$5,Kontrakter!$E$5,L1085=Kontrakter!$C$6,Kontrakter!$E$6,L1085=Kontrakter!$C$7,Kontrakter!$E$7,L1085=Kontrakter!$C$8,Kontrakter!$E$8,L1085=Kontrakter!$C$9,Kontrakter!$E$9,L1085=Kontrakter!$C$10,Kontrakter!$E$10,L1085=Kontrakter!$C$11,Kontrakter!$E$11)</f>
        <v>tilsyn@elvia.no</v>
      </c>
    </row>
    <row r="1086" spans="1:14" s="42" customFormat="1" x14ac:dyDescent="0.3">
      <c r="A1086" s="48">
        <v>2164</v>
      </c>
      <c r="B1086" s="42" t="s">
        <v>1227</v>
      </c>
      <c r="C1086" s="42" t="s">
        <v>1228</v>
      </c>
      <c r="D1086" s="42" t="s">
        <v>15</v>
      </c>
      <c r="F1086" s="42">
        <v>3034</v>
      </c>
      <c r="G1086" s="42" t="s">
        <v>1602</v>
      </c>
      <c r="H1086" s="45" t="s">
        <v>1370</v>
      </c>
      <c r="I1086" s="46">
        <v>5</v>
      </c>
      <c r="J1086" s="46" t="s">
        <v>1102</v>
      </c>
      <c r="K1086" s="46"/>
      <c r="L1086" s="45" t="str" cm="1">
        <f t="array" ref="L1086">_xlfn.IFS(H1086=Kontrakter!$B$3,Kontrakter!$C$3,H1086=Kontrakter!$B$2,Kontrakter!$C$2,H1086=Kontrakter!$B$4,Kontrakter!$C$4,H1086=Kontrakter!$B$5,Kontrakter!$C$5,H1086=Kontrakter!$B$6,Kontrakter!$C$6,H1086=Kontrakter!$B$7,Kontrakter!$C$7,H1086=Kontrakter!$B$8,Kontrakter!$C$8,H1086=Kontrakter!$B$9,Kontrakter!$C$9,H1086=Kontrakter!$B$10,Kontrakter!$C$10,H1086=Kontrakter!$B$11,Kontrakter!$C$11)</f>
        <v>Elsikkerhet Norge AS</v>
      </c>
      <c r="M1086" s="45" cm="1">
        <f t="array" ref="M1086">_xlfn.IFS(L1086=Kontrakter!$C$3,Kontrakter!$D$3,L1086=Kontrakter!$C$2,Kontrakter!$D$2,L1086=Kontrakter!$C$4,Kontrakter!$D$4,L1086=Kontrakter!$C$5,Kontrakter!$D$5,L1086=Kontrakter!$C$6,Kontrakter!$D$6,L1086=Kontrakter!$C$7,Kontrakter!$D$7,L1086=Kontrakter!$C$8,Kontrakter!$D$8,L1086=Kontrakter!$C$9,Kontrakter!$D$9,L1086=Kontrakter!$C$10,Kontrakter!$D$10,L1086=Kontrakter!$C$11,Kontrakter!$D$11)</f>
        <v>48055999</v>
      </c>
      <c r="N1086" s="47" t="str" cm="1">
        <f t="array" ref="N1086">_xlfn.IFS(L1086=Kontrakter!$C$3,Kontrakter!$E$3,L1086=Kontrakter!$C$2,Kontrakter!$E$2,L1086=Kontrakter!$C$4,Kontrakter!$E$4,L1086=Kontrakter!$C$5,Kontrakter!$E$5,L1086=Kontrakter!$C$6,Kontrakter!$E$6,L1086=Kontrakter!$C$7,Kontrakter!$E$7,L1086=Kontrakter!$C$8,Kontrakter!$E$8,L1086=Kontrakter!$C$9,Kontrakter!$E$9,L1086=Kontrakter!$C$10,Kontrakter!$E$10,L1086=Kontrakter!$C$11,Kontrakter!$E$11)</f>
        <v>tilsyn@elvia.no</v>
      </c>
    </row>
    <row r="1087" spans="1:14" s="42" customFormat="1" x14ac:dyDescent="0.3">
      <c r="A1087" s="48">
        <v>2165</v>
      </c>
      <c r="B1087" s="42" t="s">
        <v>1229</v>
      </c>
      <c r="C1087" s="42" t="s">
        <v>1230</v>
      </c>
      <c r="D1087" s="42" t="s">
        <v>15</v>
      </c>
      <c r="F1087" s="42">
        <v>3034</v>
      </c>
      <c r="G1087" s="42" t="s">
        <v>1602</v>
      </c>
      <c r="H1087" s="45" t="s">
        <v>1370</v>
      </c>
      <c r="I1087" s="46">
        <v>5</v>
      </c>
      <c r="J1087" s="46" t="s">
        <v>1102</v>
      </c>
      <c r="K1087" s="46"/>
      <c r="L1087" s="45" t="str" cm="1">
        <f t="array" ref="L1087">_xlfn.IFS(H1087=Kontrakter!$B$3,Kontrakter!$C$3,H1087=Kontrakter!$B$2,Kontrakter!$C$2,H1087=Kontrakter!$B$4,Kontrakter!$C$4,H1087=Kontrakter!$B$5,Kontrakter!$C$5,H1087=Kontrakter!$B$6,Kontrakter!$C$6,H1087=Kontrakter!$B$7,Kontrakter!$C$7,H1087=Kontrakter!$B$8,Kontrakter!$C$8,H1087=Kontrakter!$B$9,Kontrakter!$C$9,H1087=Kontrakter!$B$10,Kontrakter!$C$10,H1087=Kontrakter!$B$11,Kontrakter!$C$11)</f>
        <v>Elsikkerhet Norge AS</v>
      </c>
      <c r="M1087" s="45" cm="1">
        <f t="array" ref="M1087">_xlfn.IFS(L1087=Kontrakter!$C$3,Kontrakter!$D$3,L1087=Kontrakter!$C$2,Kontrakter!$D$2,L1087=Kontrakter!$C$4,Kontrakter!$D$4,L1087=Kontrakter!$C$5,Kontrakter!$D$5,L1087=Kontrakter!$C$6,Kontrakter!$D$6,L1087=Kontrakter!$C$7,Kontrakter!$D$7,L1087=Kontrakter!$C$8,Kontrakter!$D$8,L1087=Kontrakter!$C$9,Kontrakter!$D$9,L1087=Kontrakter!$C$10,Kontrakter!$D$10,L1087=Kontrakter!$C$11,Kontrakter!$D$11)</f>
        <v>48055999</v>
      </c>
      <c r="N1087" s="47" t="str" cm="1">
        <f t="array" ref="N1087">_xlfn.IFS(L1087=Kontrakter!$C$3,Kontrakter!$E$3,L1087=Kontrakter!$C$2,Kontrakter!$E$2,L1087=Kontrakter!$C$4,Kontrakter!$E$4,L1087=Kontrakter!$C$5,Kontrakter!$E$5,L1087=Kontrakter!$C$6,Kontrakter!$E$6,L1087=Kontrakter!$C$7,Kontrakter!$E$7,L1087=Kontrakter!$C$8,Kontrakter!$E$8,L1087=Kontrakter!$C$9,Kontrakter!$E$9,L1087=Kontrakter!$C$10,Kontrakter!$E$10,L1087=Kontrakter!$C$11,Kontrakter!$E$11)</f>
        <v>tilsyn@elvia.no</v>
      </c>
    </row>
    <row r="1088" spans="1:14" s="42" customFormat="1" x14ac:dyDescent="0.3">
      <c r="A1088" s="48">
        <v>2166</v>
      </c>
      <c r="B1088" s="42" t="s">
        <v>1231</v>
      </c>
      <c r="C1088" s="42" t="s">
        <v>1232</v>
      </c>
      <c r="D1088" s="42" t="s">
        <v>16</v>
      </c>
      <c r="F1088" s="42">
        <v>3034</v>
      </c>
      <c r="G1088" s="42" t="s">
        <v>1602</v>
      </c>
      <c r="H1088" s="45" t="s">
        <v>1370</v>
      </c>
      <c r="I1088" s="46">
        <v>5</v>
      </c>
      <c r="J1088" s="46" t="s">
        <v>1102</v>
      </c>
      <c r="K1088" s="46"/>
      <c r="L1088" s="45" t="str" cm="1">
        <f t="array" ref="L1088">_xlfn.IFS(H1088=Kontrakter!$B$3,Kontrakter!$C$3,H1088=Kontrakter!$B$2,Kontrakter!$C$2,H1088=Kontrakter!$B$4,Kontrakter!$C$4,H1088=Kontrakter!$B$5,Kontrakter!$C$5,H1088=Kontrakter!$B$6,Kontrakter!$C$6,H1088=Kontrakter!$B$7,Kontrakter!$C$7,H1088=Kontrakter!$B$8,Kontrakter!$C$8,H1088=Kontrakter!$B$9,Kontrakter!$C$9,H1088=Kontrakter!$B$10,Kontrakter!$C$10,H1088=Kontrakter!$B$11,Kontrakter!$C$11)</f>
        <v>Elsikkerhet Norge AS</v>
      </c>
      <c r="M1088" s="45" cm="1">
        <f t="array" ref="M1088">_xlfn.IFS(L1088=Kontrakter!$C$3,Kontrakter!$D$3,L1088=Kontrakter!$C$2,Kontrakter!$D$2,L1088=Kontrakter!$C$4,Kontrakter!$D$4,L1088=Kontrakter!$C$5,Kontrakter!$D$5,L1088=Kontrakter!$C$6,Kontrakter!$D$6,L1088=Kontrakter!$C$7,Kontrakter!$D$7,L1088=Kontrakter!$C$8,Kontrakter!$D$8,L1088=Kontrakter!$C$9,Kontrakter!$D$9,L1088=Kontrakter!$C$10,Kontrakter!$D$10,L1088=Kontrakter!$C$11,Kontrakter!$D$11)</f>
        <v>48055999</v>
      </c>
      <c r="N1088" s="47" t="str" cm="1">
        <f t="array" ref="N1088">_xlfn.IFS(L1088=Kontrakter!$C$3,Kontrakter!$E$3,L1088=Kontrakter!$C$2,Kontrakter!$E$2,L1088=Kontrakter!$C$4,Kontrakter!$E$4,L1088=Kontrakter!$C$5,Kontrakter!$E$5,L1088=Kontrakter!$C$6,Kontrakter!$E$6,L1088=Kontrakter!$C$7,Kontrakter!$E$7,L1088=Kontrakter!$C$8,Kontrakter!$E$8,L1088=Kontrakter!$C$9,Kontrakter!$E$9,L1088=Kontrakter!$C$10,Kontrakter!$E$10,L1088=Kontrakter!$C$11,Kontrakter!$E$11)</f>
        <v>tilsyn@elvia.no</v>
      </c>
    </row>
    <row r="1089" spans="1:14" s="42" customFormat="1" x14ac:dyDescent="0.3">
      <c r="A1089" s="48">
        <v>2170</v>
      </c>
      <c r="B1089" s="42" t="s">
        <v>1233</v>
      </c>
      <c r="C1089" s="42" t="s">
        <v>1234</v>
      </c>
      <c r="D1089" s="42" t="s">
        <v>15</v>
      </c>
      <c r="F1089" s="42">
        <v>3034</v>
      </c>
      <c r="G1089" s="42" t="s">
        <v>1602</v>
      </c>
      <c r="H1089" s="45" t="s">
        <v>1370</v>
      </c>
      <c r="I1089" s="46">
        <v>5</v>
      </c>
      <c r="J1089" s="46" t="s">
        <v>1102</v>
      </c>
      <c r="K1089" s="46"/>
      <c r="L1089" s="45" t="str" cm="1">
        <f t="array" ref="L1089">_xlfn.IFS(H1089=Kontrakter!$B$3,Kontrakter!$C$3,H1089=Kontrakter!$B$2,Kontrakter!$C$2,H1089=Kontrakter!$B$4,Kontrakter!$C$4,H1089=Kontrakter!$B$5,Kontrakter!$C$5,H1089=Kontrakter!$B$6,Kontrakter!$C$6,H1089=Kontrakter!$B$7,Kontrakter!$C$7,H1089=Kontrakter!$B$8,Kontrakter!$C$8,H1089=Kontrakter!$B$9,Kontrakter!$C$9,H1089=Kontrakter!$B$10,Kontrakter!$C$10,H1089=Kontrakter!$B$11,Kontrakter!$C$11)</f>
        <v>Elsikkerhet Norge AS</v>
      </c>
      <c r="M1089" s="45" cm="1">
        <f t="array" ref="M1089">_xlfn.IFS(L1089=Kontrakter!$C$3,Kontrakter!$D$3,L1089=Kontrakter!$C$2,Kontrakter!$D$2,L1089=Kontrakter!$C$4,Kontrakter!$D$4,L1089=Kontrakter!$C$5,Kontrakter!$D$5,L1089=Kontrakter!$C$6,Kontrakter!$D$6,L1089=Kontrakter!$C$7,Kontrakter!$D$7,L1089=Kontrakter!$C$8,Kontrakter!$D$8,L1089=Kontrakter!$C$9,Kontrakter!$D$9,L1089=Kontrakter!$C$10,Kontrakter!$D$10,L1089=Kontrakter!$C$11,Kontrakter!$D$11)</f>
        <v>48055999</v>
      </c>
      <c r="N1089" s="47" t="str" cm="1">
        <f t="array" ref="N1089">_xlfn.IFS(L1089=Kontrakter!$C$3,Kontrakter!$E$3,L1089=Kontrakter!$C$2,Kontrakter!$E$2,L1089=Kontrakter!$C$4,Kontrakter!$E$4,L1089=Kontrakter!$C$5,Kontrakter!$E$5,L1089=Kontrakter!$C$6,Kontrakter!$E$6,L1089=Kontrakter!$C$7,Kontrakter!$E$7,L1089=Kontrakter!$C$8,Kontrakter!$E$8,L1089=Kontrakter!$C$9,Kontrakter!$E$9,L1089=Kontrakter!$C$10,Kontrakter!$E$10,L1089=Kontrakter!$C$11,Kontrakter!$E$11)</f>
        <v>tilsyn@elvia.no</v>
      </c>
    </row>
    <row r="1090" spans="1:14" s="42" customFormat="1" x14ac:dyDescent="0.3">
      <c r="A1090" s="48">
        <v>2201</v>
      </c>
      <c r="B1090" s="42" t="s">
        <v>1247</v>
      </c>
      <c r="C1090" s="42" t="s">
        <v>1493</v>
      </c>
      <c r="F1090" s="42">
        <v>3401</v>
      </c>
      <c r="G1090" s="42" t="s">
        <v>1237</v>
      </c>
      <c r="H1090" s="45" t="s">
        <v>1370</v>
      </c>
      <c r="I1090" s="46">
        <v>5</v>
      </c>
      <c r="J1090" s="46" t="s">
        <v>1411</v>
      </c>
      <c r="K1090" s="46"/>
      <c r="L1090" s="45" t="str" cm="1">
        <f t="array" ref="L1090">_xlfn.IFS(H1090=Kontrakter!$B$3,Kontrakter!$C$3,H1090=Kontrakter!$B$2,Kontrakter!$C$2,H1090=Kontrakter!$B$4,Kontrakter!$C$4,H1090=Kontrakter!$B$5,Kontrakter!$C$5,H1090=Kontrakter!$B$6,Kontrakter!$C$6,H1090=Kontrakter!$B$7,Kontrakter!$C$7,H1090=Kontrakter!$B$8,Kontrakter!$C$8,H1090=Kontrakter!$B$9,Kontrakter!$C$9,H1090=Kontrakter!$B$10,Kontrakter!$C$10,H1090=Kontrakter!$B$11,Kontrakter!$C$11)</f>
        <v>Elsikkerhet Norge AS</v>
      </c>
      <c r="M1090" s="45" cm="1">
        <f t="array" ref="M1090">_xlfn.IFS(L1090=Kontrakter!$C$3,Kontrakter!$D$3,L1090=Kontrakter!$C$2,Kontrakter!$D$2,L1090=Kontrakter!$C$4,Kontrakter!$D$4,L1090=Kontrakter!$C$5,Kontrakter!$D$5,L1090=Kontrakter!$C$6,Kontrakter!$D$6,L1090=Kontrakter!$C$7,Kontrakter!$D$7,L1090=Kontrakter!$C$8,Kontrakter!$D$8,L1090=Kontrakter!$C$9,Kontrakter!$D$9,L1090=Kontrakter!$C$10,Kontrakter!$D$10,L1090=Kontrakter!$C$11,Kontrakter!$D$11)</f>
        <v>48055999</v>
      </c>
      <c r="N1090" s="47" t="str" cm="1">
        <f t="array" ref="N1090">_xlfn.IFS(L1090=Kontrakter!$C$3,Kontrakter!$E$3,L1090=Kontrakter!$C$2,Kontrakter!$E$2,L1090=Kontrakter!$C$4,Kontrakter!$E$4,L1090=Kontrakter!$C$5,Kontrakter!$E$5,L1090=Kontrakter!$C$6,Kontrakter!$E$6,L1090=Kontrakter!$C$7,Kontrakter!$E$7,L1090=Kontrakter!$C$8,Kontrakter!$E$8,L1090=Kontrakter!$C$9,Kontrakter!$E$9,L1090=Kontrakter!$C$10,Kontrakter!$E$10,L1090=Kontrakter!$C$11,Kontrakter!$E$11)</f>
        <v>tilsyn@elvia.no</v>
      </c>
    </row>
    <row r="1091" spans="1:14" s="42" customFormat="1" x14ac:dyDescent="0.3">
      <c r="A1091" s="48">
        <v>2208</v>
      </c>
      <c r="B1091" s="42" t="s">
        <v>1247</v>
      </c>
      <c r="C1091" s="42" t="s">
        <v>1494</v>
      </c>
      <c r="F1091" s="42">
        <v>3401</v>
      </c>
      <c r="G1091" s="42" t="s">
        <v>1237</v>
      </c>
      <c r="H1091" s="45" t="s">
        <v>1370</v>
      </c>
      <c r="I1091" s="46">
        <v>5</v>
      </c>
      <c r="J1091" s="46" t="s">
        <v>1411</v>
      </c>
      <c r="K1091" s="46"/>
      <c r="L1091" s="45" t="str" cm="1">
        <f t="array" ref="L1091">_xlfn.IFS(H1091=Kontrakter!$B$3,Kontrakter!$C$3,H1091=Kontrakter!$B$2,Kontrakter!$C$2,H1091=Kontrakter!$B$4,Kontrakter!$C$4,H1091=Kontrakter!$B$5,Kontrakter!$C$5,H1091=Kontrakter!$B$6,Kontrakter!$C$6,H1091=Kontrakter!$B$7,Kontrakter!$C$7,H1091=Kontrakter!$B$8,Kontrakter!$C$8,H1091=Kontrakter!$B$9,Kontrakter!$C$9,H1091=Kontrakter!$B$10,Kontrakter!$C$10,H1091=Kontrakter!$B$11,Kontrakter!$C$11)</f>
        <v>Elsikkerhet Norge AS</v>
      </c>
      <c r="M1091" s="45" cm="1">
        <f t="array" ref="M1091">_xlfn.IFS(L1091=Kontrakter!$C$3,Kontrakter!$D$3,L1091=Kontrakter!$C$2,Kontrakter!$D$2,L1091=Kontrakter!$C$4,Kontrakter!$D$4,L1091=Kontrakter!$C$5,Kontrakter!$D$5,L1091=Kontrakter!$C$6,Kontrakter!$D$6,L1091=Kontrakter!$C$7,Kontrakter!$D$7,L1091=Kontrakter!$C$8,Kontrakter!$D$8,L1091=Kontrakter!$C$9,Kontrakter!$D$9,L1091=Kontrakter!$C$10,Kontrakter!$D$10,L1091=Kontrakter!$C$11,Kontrakter!$D$11)</f>
        <v>48055999</v>
      </c>
      <c r="N1091" s="47" t="str" cm="1">
        <f t="array" ref="N1091">_xlfn.IFS(L1091=Kontrakter!$C$3,Kontrakter!$E$3,L1091=Kontrakter!$C$2,Kontrakter!$E$2,L1091=Kontrakter!$C$4,Kontrakter!$E$4,L1091=Kontrakter!$C$5,Kontrakter!$E$5,L1091=Kontrakter!$C$6,Kontrakter!$E$6,L1091=Kontrakter!$C$7,Kontrakter!$E$7,L1091=Kontrakter!$C$8,Kontrakter!$E$8,L1091=Kontrakter!$C$9,Kontrakter!$E$9,L1091=Kontrakter!$C$10,Kontrakter!$E$10,L1091=Kontrakter!$C$11,Kontrakter!$E$11)</f>
        <v>tilsyn@elvia.no</v>
      </c>
    </row>
    <row r="1092" spans="1:14" s="42" customFormat="1" x14ac:dyDescent="0.3">
      <c r="A1092" s="48">
        <v>2209</v>
      </c>
      <c r="B1092" s="42" t="s">
        <v>1247</v>
      </c>
      <c r="C1092" s="42" t="s">
        <v>1495</v>
      </c>
      <c r="F1092" s="42">
        <v>3401</v>
      </c>
      <c r="G1092" s="42" t="s">
        <v>1237</v>
      </c>
      <c r="H1092" s="45" t="s">
        <v>1370</v>
      </c>
      <c r="I1092" s="46">
        <v>5</v>
      </c>
      <c r="J1092" s="46" t="s">
        <v>1411</v>
      </c>
      <c r="K1092" s="46"/>
      <c r="L1092" s="45" t="str" cm="1">
        <f t="array" ref="L1092">_xlfn.IFS(H1092=Kontrakter!$B$3,Kontrakter!$C$3,H1092=Kontrakter!$B$2,Kontrakter!$C$2,H1092=Kontrakter!$B$4,Kontrakter!$C$4,H1092=Kontrakter!$B$5,Kontrakter!$C$5,H1092=Kontrakter!$B$6,Kontrakter!$C$6,H1092=Kontrakter!$B$7,Kontrakter!$C$7,H1092=Kontrakter!$B$8,Kontrakter!$C$8,H1092=Kontrakter!$B$9,Kontrakter!$C$9,H1092=Kontrakter!$B$10,Kontrakter!$C$10,H1092=Kontrakter!$B$11,Kontrakter!$C$11)</f>
        <v>Elsikkerhet Norge AS</v>
      </c>
      <c r="M1092" s="45" cm="1">
        <f t="array" ref="M1092">_xlfn.IFS(L1092=Kontrakter!$C$3,Kontrakter!$D$3,L1092=Kontrakter!$C$2,Kontrakter!$D$2,L1092=Kontrakter!$C$4,Kontrakter!$D$4,L1092=Kontrakter!$C$5,Kontrakter!$D$5,L1092=Kontrakter!$C$6,Kontrakter!$D$6,L1092=Kontrakter!$C$7,Kontrakter!$D$7,L1092=Kontrakter!$C$8,Kontrakter!$D$8,L1092=Kontrakter!$C$9,Kontrakter!$D$9,L1092=Kontrakter!$C$10,Kontrakter!$D$10,L1092=Kontrakter!$C$11,Kontrakter!$D$11)</f>
        <v>48055999</v>
      </c>
      <c r="N1092" s="47" t="str" cm="1">
        <f t="array" ref="N1092">_xlfn.IFS(L1092=Kontrakter!$C$3,Kontrakter!$E$3,L1092=Kontrakter!$C$2,Kontrakter!$E$2,L1092=Kontrakter!$C$4,Kontrakter!$E$4,L1092=Kontrakter!$C$5,Kontrakter!$E$5,L1092=Kontrakter!$C$6,Kontrakter!$E$6,L1092=Kontrakter!$C$7,Kontrakter!$E$7,L1092=Kontrakter!$C$8,Kontrakter!$E$8,L1092=Kontrakter!$C$9,Kontrakter!$E$9,L1092=Kontrakter!$C$10,Kontrakter!$E$10,L1092=Kontrakter!$C$11,Kontrakter!$E$11)</f>
        <v>tilsyn@elvia.no</v>
      </c>
    </row>
    <row r="1093" spans="1:14" s="42" customFormat="1" x14ac:dyDescent="0.3">
      <c r="A1093" s="48">
        <v>2210</v>
      </c>
      <c r="B1093" s="42" t="s">
        <v>1248</v>
      </c>
      <c r="C1093" s="42" t="s">
        <v>1496</v>
      </c>
      <c r="F1093" s="42">
        <v>3401</v>
      </c>
      <c r="G1093" s="42" t="s">
        <v>1237</v>
      </c>
      <c r="H1093" s="45" t="s">
        <v>1370</v>
      </c>
      <c r="I1093" s="46">
        <v>5</v>
      </c>
      <c r="J1093" s="46" t="s">
        <v>1411</v>
      </c>
      <c r="K1093" s="46"/>
      <c r="L1093" s="45" t="str" cm="1">
        <f t="array" ref="L1093">_xlfn.IFS(H1093=Kontrakter!$B$3,Kontrakter!$C$3,H1093=Kontrakter!$B$2,Kontrakter!$C$2,H1093=Kontrakter!$B$4,Kontrakter!$C$4,H1093=Kontrakter!$B$5,Kontrakter!$C$5,H1093=Kontrakter!$B$6,Kontrakter!$C$6,H1093=Kontrakter!$B$7,Kontrakter!$C$7,H1093=Kontrakter!$B$8,Kontrakter!$C$8,H1093=Kontrakter!$B$9,Kontrakter!$C$9,H1093=Kontrakter!$B$10,Kontrakter!$C$10,H1093=Kontrakter!$B$11,Kontrakter!$C$11)</f>
        <v>Elsikkerhet Norge AS</v>
      </c>
      <c r="M1093" s="45" cm="1">
        <f t="array" ref="M1093">_xlfn.IFS(L1093=Kontrakter!$C$3,Kontrakter!$D$3,L1093=Kontrakter!$C$2,Kontrakter!$D$2,L1093=Kontrakter!$C$4,Kontrakter!$D$4,L1093=Kontrakter!$C$5,Kontrakter!$D$5,L1093=Kontrakter!$C$6,Kontrakter!$D$6,L1093=Kontrakter!$C$7,Kontrakter!$D$7,L1093=Kontrakter!$C$8,Kontrakter!$D$8,L1093=Kontrakter!$C$9,Kontrakter!$D$9,L1093=Kontrakter!$C$10,Kontrakter!$D$10,L1093=Kontrakter!$C$11,Kontrakter!$D$11)</f>
        <v>48055999</v>
      </c>
      <c r="N1093" s="47" t="str" cm="1">
        <f t="array" ref="N1093">_xlfn.IFS(L1093=Kontrakter!$C$3,Kontrakter!$E$3,L1093=Kontrakter!$C$2,Kontrakter!$E$2,L1093=Kontrakter!$C$4,Kontrakter!$E$4,L1093=Kontrakter!$C$5,Kontrakter!$E$5,L1093=Kontrakter!$C$6,Kontrakter!$E$6,L1093=Kontrakter!$C$7,Kontrakter!$E$7,L1093=Kontrakter!$C$8,Kontrakter!$E$8,L1093=Kontrakter!$C$9,Kontrakter!$E$9,L1093=Kontrakter!$C$10,Kontrakter!$E$10,L1093=Kontrakter!$C$11,Kontrakter!$E$11)</f>
        <v>tilsyn@elvia.no</v>
      </c>
    </row>
    <row r="1094" spans="1:14" s="42" customFormat="1" x14ac:dyDescent="0.3">
      <c r="A1094" s="48">
        <v>2211</v>
      </c>
      <c r="B1094" s="42" t="s">
        <v>1247</v>
      </c>
      <c r="C1094" s="42" t="s">
        <v>1497</v>
      </c>
      <c r="F1094" s="42">
        <v>3401</v>
      </c>
      <c r="G1094" s="42" t="s">
        <v>1237</v>
      </c>
      <c r="H1094" s="45" t="s">
        <v>1370</v>
      </c>
      <c r="I1094" s="46">
        <v>5</v>
      </c>
      <c r="J1094" s="46" t="s">
        <v>1411</v>
      </c>
      <c r="K1094" s="46"/>
      <c r="L1094" s="45" t="str" cm="1">
        <f t="array" ref="L1094">_xlfn.IFS(H1094=Kontrakter!$B$3,Kontrakter!$C$3,H1094=Kontrakter!$B$2,Kontrakter!$C$2,H1094=Kontrakter!$B$4,Kontrakter!$C$4,H1094=Kontrakter!$B$5,Kontrakter!$C$5,H1094=Kontrakter!$B$6,Kontrakter!$C$6,H1094=Kontrakter!$B$7,Kontrakter!$C$7,H1094=Kontrakter!$B$8,Kontrakter!$C$8,H1094=Kontrakter!$B$9,Kontrakter!$C$9,H1094=Kontrakter!$B$10,Kontrakter!$C$10,H1094=Kontrakter!$B$11,Kontrakter!$C$11)</f>
        <v>Elsikkerhet Norge AS</v>
      </c>
      <c r="M1094" s="45" cm="1">
        <f t="array" ref="M1094">_xlfn.IFS(L1094=Kontrakter!$C$3,Kontrakter!$D$3,L1094=Kontrakter!$C$2,Kontrakter!$D$2,L1094=Kontrakter!$C$4,Kontrakter!$D$4,L1094=Kontrakter!$C$5,Kontrakter!$D$5,L1094=Kontrakter!$C$6,Kontrakter!$D$6,L1094=Kontrakter!$C$7,Kontrakter!$D$7,L1094=Kontrakter!$C$8,Kontrakter!$D$8,L1094=Kontrakter!$C$9,Kontrakter!$D$9,L1094=Kontrakter!$C$10,Kontrakter!$D$10,L1094=Kontrakter!$C$11,Kontrakter!$D$11)</f>
        <v>48055999</v>
      </c>
      <c r="N1094" s="47" t="str" cm="1">
        <f t="array" ref="N1094">_xlfn.IFS(L1094=Kontrakter!$C$3,Kontrakter!$E$3,L1094=Kontrakter!$C$2,Kontrakter!$E$2,L1094=Kontrakter!$C$4,Kontrakter!$E$4,L1094=Kontrakter!$C$5,Kontrakter!$E$5,L1094=Kontrakter!$C$6,Kontrakter!$E$6,L1094=Kontrakter!$C$7,Kontrakter!$E$7,L1094=Kontrakter!$C$8,Kontrakter!$E$8,L1094=Kontrakter!$C$9,Kontrakter!$E$9,L1094=Kontrakter!$C$10,Kontrakter!$E$10,L1094=Kontrakter!$C$11,Kontrakter!$E$11)</f>
        <v>tilsyn@elvia.no</v>
      </c>
    </row>
    <row r="1095" spans="1:14" s="42" customFormat="1" x14ac:dyDescent="0.3">
      <c r="A1095" s="48">
        <v>2212</v>
      </c>
      <c r="B1095" s="42" t="s">
        <v>1247</v>
      </c>
      <c r="C1095" s="42" t="s">
        <v>1498</v>
      </c>
      <c r="F1095" s="42">
        <v>3401</v>
      </c>
      <c r="G1095" s="42" t="s">
        <v>1237</v>
      </c>
      <c r="H1095" s="45" t="s">
        <v>1370</v>
      </c>
      <c r="I1095" s="46">
        <v>5</v>
      </c>
      <c r="J1095" s="46" t="s">
        <v>1411</v>
      </c>
      <c r="K1095" s="46"/>
      <c r="L1095" s="45" t="str" cm="1">
        <f t="array" ref="L1095">_xlfn.IFS(H1095=Kontrakter!$B$3,Kontrakter!$C$3,H1095=Kontrakter!$B$2,Kontrakter!$C$2,H1095=Kontrakter!$B$4,Kontrakter!$C$4,H1095=Kontrakter!$B$5,Kontrakter!$C$5,H1095=Kontrakter!$B$6,Kontrakter!$C$6,H1095=Kontrakter!$B$7,Kontrakter!$C$7,H1095=Kontrakter!$B$8,Kontrakter!$C$8,H1095=Kontrakter!$B$9,Kontrakter!$C$9,H1095=Kontrakter!$B$10,Kontrakter!$C$10,H1095=Kontrakter!$B$11,Kontrakter!$C$11)</f>
        <v>Elsikkerhet Norge AS</v>
      </c>
      <c r="M1095" s="45" cm="1">
        <f t="array" ref="M1095">_xlfn.IFS(L1095=Kontrakter!$C$3,Kontrakter!$D$3,L1095=Kontrakter!$C$2,Kontrakter!$D$2,L1095=Kontrakter!$C$4,Kontrakter!$D$4,L1095=Kontrakter!$C$5,Kontrakter!$D$5,L1095=Kontrakter!$C$6,Kontrakter!$D$6,L1095=Kontrakter!$C$7,Kontrakter!$D$7,L1095=Kontrakter!$C$8,Kontrakter!$D$8,L1095=Kontrakter!$C$9,Kontrakter!$D$9,L1095=Kontrakter!$C$10,Kontrakter!$D$10,L1095=Kontrakter!$C$11,Kontrakter!$D$11)</f>
        <v>48055999</v>
      </c>
      <c r="N1095" s="47" t="str" cm="1">
        <f t="array" ref="N1095">_xlfn.IFS(L1095=Kontrakter!$C$3,Kontrakter!$E$3,L1095=Kontrakter!$C$2,Kontrakter!$E$2,L1095=Kontrakter!$C$4,Kontrakter!$E$4,L1095=Kontrakter!$C$5,Kontrakter!$E$5,L1095=Kontrakter!$C$6,Kontrakter!$E$6,L1095=Kontrakter!$C$7,Kontrakter!$E$7,L1095=Kontrakter!$C$8,Kontrakter!$E$8,L1095=Kontrakter!$C$9,Kontrakter!$E$9,L1095=Kontrakter!$C$10,Kontrakter!$E$10,L1095=Kontrakter!$C$11,Kontrakter!$E$11)</f>
        <v>tilsyn@elvia.no</v>
      </c>
    </row>
    <row r="1096" spans="1:14" s="42" customFormat="1" x14ac:dyDescent="0.3">
      <c r="A1096" s="48">
        <v>2213</v>
      </c>
      <c r="B1096" s="42" t="s">
        <v>1247</v>
      </c>
      <c r="C1096" s="42" t="s">
        <v>1499</v>
      </c>
      <c r="F1096" s="42">
        <v>3401</v>
      </c>
      <c r="G1096" s="42" t="s">
        <v>1237</v>
      </c>
      <c r="H1096" s="45" t="s">
        <v>1370</v>
      </c>
      <c r="I1096" s="46">
        <v>5</v>
      </c>
      <c r="J1096" s="46" t="s">
        <v>1411</v>
      </c>
      <c r="K1096" s="46"/>
      <c r="L1096" s="45" t="str" cm="1">
        <f t="array" ref="L1096">_xlfn.IFS(H1096=Kontrakter!$B$3,Kontrakter!$C$3,H1096=Kontrakter!$B$2,Kontrakter!$C$2,H1096=Kontrakter!$B$4,Kontrakter!$C$4,H1096=Kontrakter!$B$5,Kontrakter!$C$5,H1096=Kontrakter!$B$6,Kontrakter!$C$6,H1096=Kontrakter!$B$7,Kontrakter!$C$7,H1096=Kontrakter!$B$8,Kontrakter!$C$8,H1096=Kontrakter!$B$9,Kontrakter!$C$9,H1096=Kontrakter!$B$10,Kontrakter!$C$10,H1096=Kontrakter!$B$11,Kontrakter!$C$11)</f>
        <v>Elsikkerhet Norge AS</v>
      </c>
      <c r="M1096" s="45" cm="1">
        <f t="array" ref="M1096">_xlfn.IFS(L1096=Kontrakter!$C$3,Kontrakter!$D$3,L1096=Kontrakter!$C$2,Kontrakter!$D$2,L1096=Kontrakter!$C$4,Kontrakter!$D$4,L1096=Kontrakter!$C$5,Kontrakter!$D$5,L1096=Kontrakter!$C$6,Kontrakter!$D$6,L1096=Kontrakter!$C$7,Kontrakter!$D$7,L1096=Kontrakter!$C$8,Kontrakter!$D$8,L1096=Kontrakter!$C$9,Kontrakter!$D$9,L1096=Kontrakter!$C$10,Kontrakter!$D$10,L1096=Kontrakter!$C$11,Kontrakter!$D$11)</f>
        <v>48055999</v>
      </c>
      <c r="N1096" s="47" t="str" cm="1">
        <f t="array" ref="N1096">_xlfn.IFS(L1096=Kontrakter!$C$3,Kontrakter!$E$3,L1096=Kontrakter!$C$2,Kontrakter!$E$2,L1096=Kontrakter!$C$4,Kontrakter!$E$4,L1096=Kontrakter!$C$5,Kontrakter!$E$5,L1096=Kontrakter!$C$6,Kontrakter!$E$6,L1096=Kontrakter!$C$7,Kontrakter!$E$7,L1096=Kontrakter!$C$8,Kontrakter!$E$8,L1096=Kontrakter!$C$9,Kontrakter!$E$9,L1096=Kontrakter!$C$10,Kontrakter!$E$10,L1096=Kontrakter!$C$11,Kontrakter!$E$11)</f>
        <v>tilsyn@elvia.no</v>
      </c>
    </row>
    <row r="1097" spans="1:14" s="42" customFormat="1" x14ac:dyDescent="0.3">
      <c r="A1097" s="48">
        <v>2214</v>
      </c>
      <c r="B1097" s="42" t="s">
        <v>1247</v>
      </c>
      <c r="C1097" s="42" t="s">
        <v>1500</v>
      </c>
      <c r="F1097" s="42">
        <v>3401</v>
      </c>
      <c r="G1097" s="42" t="s">
        <v>1237</v>
      </c>
      <c r="H1097" s="45" t="s">
        <v>1370</v>
      </c>
      <c r="I1097" s="46">
        <v>5</v>
      </c>
      <c r="J1097" s="46" t="s">
        <v>1411</v>
      </c>
      <c r="K1097" s="46"/>
      <c r="L1097" s="45" t="str" cm="1">
        <f t="array" ref="L1097">_xlfn.IFS(H1097=Kontrakter!$B$3,Kontrakter!$C$3,H1097=Kontrakter!$B$2,Kontrakter!$C$2,H1097=Kontrakter!$B$4,Kontrakter!$C$4,H1097=Kontrakter!$B$5,Kontrakter!$C$5,H1097=Kontrakter!$B$6,Kontrakter!$C$6,H1097=Kontrakter!$B$7,Kontrakter!$C$7,H1097=Kontrakter!$B$8,Kontrakter!$C$8,H1097=Kontrakter!$B$9,Kontrakter!$C$9,H1097=Kontrakter!$B$10,Kontrakter!$C$10,H1097=Kontrakter!$B$11,Kontrakter!$C$11)</f>
        <v>Elsikkerhet Norge AS</v>
      </c>
      <c r="M1097" s="45" cm="1">
        <f t="array" ref="M1097">_xlfn.IFS(L1097=Kontrakter!$C$3,Kontrakter!$D$3,L1097=Kontrakter!$C$2,Kontrakter!$D$2,L1097=Kontrakter!$C$4,Kontrakter!$D$4,L1097=Kontrakter!$C$5,Kontrakter!$D$5,L1097=Kontrakter!$C$6,Kontrakter!$D$6,L1097=Kontrakter!$C$7,Kontrakter!$D$7,L1097=Kontrakter!$C$8,Kontrakter!$D$8,L1097=Kontrakter!$C$9,Kontrakter!$D$9,L1097=Kontrakter!$C$10,Kontrakter!$D$10,L1097=Kontrakter!$C$11,Kontrakter!$D$11)</f>
        <v>48055999</v>
      </c>
      <c r="N1097" s="47" t="str" cm="1">
        <f t="array" ref="N1097">_xlfn.IFS(L1097=Kontrakter!$C$3,Kontrakter!$E$3,L1097=Kontrakter!$C$2,Kontrakter!$E$2,L1097=Kontrakter!$C$4,Kontrakter!$E$4,L1097=Kontrakter!$C$5,Kontrakter!$E$5,L1097=Kontrakter!$C$6,Kontrakter!$E$6,L1097=Kontrakter!$C$7,Kontrakter!$E$7,L1097=Kontrakter!$C$8,Kontrakter!$E$8,L1097=Kontrakter!$C$9,Kontrakter!$E$9,L1097=Kontrakter!$C$10,Kontrakter!$E$10,L1097=Kontrakter!$C$11,Kontrakter!$E$11)</f>
        <v>tilsyn@elvia.no</v>
      </c>
    </row>
    <row r="1098" spans="1:14" s="42" customFormat="1" x14ac:dyDescent="0.3">
      <c r="A1098" s="48">
        <v>2216</v>
      </c>
      <c r="B1098" s="42" t="s">
        <v>1249</v>
      </c>
      <c r="C1098" s="42" t="s">
        <v>1501</v>
      </c>
      <c r="F1098" s="42">
        <v>3401</v>
      </c>
      <c r="G1098" s="42" t="s">
        <v>1237</v>
      </c>
      <c r="H1098" s="45" t="s">
        <v>1370</v>
      </c>
      <c r="I1098" s="46">
        <v>5</v>
      </c>
      <c r="J1098" s="46" t="s">
        <v>1411</v>
      </c>
      <c r="K1098" s="46"/>
      <c r="L1098" s="45" t="str" cm="1">
        <f t="array" ref="L1098">_xlfn.IFS(H1098=Kontrakter!$B$3,Kontrakter!$C$3,H1098=Kontrakter!$B$2,Kontrakter!$C$2,H1098=Kontrakter!$B$4,Kontrakter!$C$4,H1098=Kontrakter!$B$5,Kontrakter!$C$5,H1098=Kontrakter!$B$6,Kontrakter!$C$6,H1098=Kontrakter!$B$7,Kontrakter!$C$7,H1098=Kontrakter!$B$8,Kontrakter!$C$8,H1098=Kontrakter!$B$9,Kontrakter!$C$9,H1098=Kontrakter!$B$10,Kontrakter!$C$10,H1098=Kontrakter!$B$11,Kontrakter!$C$11)</f>
        <v>Elsikkerhet Norge AS</v>
      </c>
      <c r="M1098" s="45" cm="1">
        <f t="array" ref="M1098">_xlfn.IFS(L1098=Kontrakter!$C$3,Kontrakter!$D$3,L1098=Kontrakter!$C$2,Kontrakter!$D$2,L1098=Kontrakter!$C$4,Kontrakter!$D$4,L1098=Kontrakter!$C$5,Kontrakter!$D$5,L1098=Kontrakter!$C$6,Kontrakter!$D$6,L1098=Kontrakter!$C$7,Kontrakter!$D$7,L1098=Kontrakter!$C$8,Kontrakter!$D$8,L1098=Kontrakter!$C$9,Kontrakter!$D$9,L1098=Kontrakter!$C$10,Kontrakter!$D$10,L1098=Kontrakter!$C$11,Kontrakter!$D$11)</f>
        <v>48055999</v>
      </c>
      <c r="N1098" s="47" t="str" cm="1">
        <f t="array" ref="N1098">_xlfn.IFS(L1098=Kontrakter!$C$3,Kontrakter!$E$3,L1098=Kontrakter!$C$2,Kontrakter!$E$2,L1098=Kontrakter!$C$4,Kontrakter!$E$4,L1098=Kontrakter!$C$5,Kontrakter!$E$5,L1098=Kontrakter!$C$6,Kontrakter!$E$6,L1098=Kontrakter!$C$7,Kontrakter!$E$7,L1098=Kontrakter!$C$8,Kontrakter!$E$8,L1098=Kontrakter!$C$9,Kontrakter!$E$9,L1098=Kontrakter!$C$10,Kontrakter!$E$10,L1098=Kontrakter!$C$11,Kontrakter!$E$11)</f>
        <v>tilsyn@elvia.no</v>
      </c>
    </row>
    <row r="1099" spans="1:14" s="42" customFormat="1" x14ac:dyDescent="0.3">
      <c r="A1099" s="48">
        <v>2217</v>
      </c>
      <c r="B1099" s="42" t="s">
        <v>1250</v>
      </c>
      <c r="C1099" s="42" t="s">
        <v>1502</v>
      </c>
      <c r="F1099" s="42">
        <v>3401</v>
      </c>
      <c r="G1099" s="42" t="s">
        <v>1237</v>
      </c>
      <c r="H1099" s="45" t="s">
        <v>1370</v>
      </c>
      <c r="I1099" s="46">
        <v>5</v>
      </c>
      <c r="J1099" s="46" t="s">
        <v>1411</v>
      </c>
      <c r="K1099" s="46"/>
      <c r="L1099" s="45" t="str" cm="1">
        <f t="array" ref="L1099">_xlfn.IFS(H1099=Kontrakter!$B$3,Kontrakter!$C$3,H1099=Kontrakter!$B$2,Kontrakter!$C$2,H1099=Kontrakter!$B$4,Kontrakter!$C$4,H1099=Kontrakter!$B$5,Kontrakter!$C$5,H1099=Kontrakter!$B$6,Kontrakter!$C$6,H1099=Kontrakter!$B$7,Kontrakter!$C$7,H1099=Kontrakter!$B$8,Kontrakter!$C$8,H1099=Kontrakter!$B$9,Kontrakter!$C$9,H1099=Kontrakter!$B$10,Kontrakter!$C$10,H1099=Kontrakter!$B$11,Kontrakter!$C$11)</f>
        <v>Elsikkerhet Norge AS</v>
      </c>
      <c r="M1099" s="45" cm="1">
        <f t="array" ref="M1099">_xlfn.IFS(L1099=Kontrakter!$C$3,Kontrakter!$D$3,L1099=Kontrakter!$C$2,Kontrakter!$D$2,L1099=Kontrakter!$C$4,Kontrakter!$D$4,L1099=Kontrakter!$C$5,Kontrakter!$D$5,L1099=Kontrakter!$C$6,Kontrakter!$D$6,L1099=Kontrakter!$C$7,Kontrakter!$D$7,L1099=Kontrakter!$C$8,Kontrakter!$D$8,L1099=Kontrakter!$C$9,Kontrakter!$D$9,L1099=Kontrakter!$C$10,Kontrakter!$D$10,L1099=Kontrakter!$C$11,Kontrakter!$D$11)</f>
        <v>48055999</v>
      </c>
      <c r="N1099" s="47" t="str" cm="1">
        <f t="array" ref="N1099">_xlfn.IFS(L1099=Kontrakter!$C$3,Kontrakter!$E$3,L1099=Kontrakter!$C$2,Kontrakter!$E$2,L1099=Kontrakter!$C$4,Kontrakter!$E$4,L1099=Kontrakter!$C$5,Kontrakter!$E$5,L1099=Kontrakter!$C$6,Kontrakter!$E$6,L1099=Kontrakter!$C$7,Kontrakter!$E$7,L1099=Kontrakter!$C$8,Kontrakter!$E$8,L1099=Kontrakter!$C$9,Kontrakter!$E$9,L1099=Kontrakter!$C$10,Kontrakter!$E$10,L1099=Kontrakter!$C$11,Kontrakter!$E$11)</f>
        <v>tilsyn@elvia.no</v>
      </c>
    </row>
    <row r="1100" spans="1:14" s="42" customFormat="1" x14ac:dyDescent="0.3">
      <c r="A1100" s="48">
        <v>2218</v>
      </c>
      <c r="B1100" s="42" t="s">
        <v>1251</v>
      </c>
      <c r="C1100" s="42" t="s">
        <v>1503</v>
      </c>
      <c r="F1100" s="42">
        <v>3401</v>
      </c>
      <c r="G1100" s="42" t="s">
        <v>1237</v>
      </c>
      <c r="H1100" s="45" t="s">
        <v>1370</v>
      </c>
      <c r="I1100" s="46">
        <v>5</v>
      </c>
      <c r="J1100" s="46" t="s">
        <v>1411</v>
      </c>
      <c r="K1100" s="46"/>
      <c r="L1100" s="45" t="str" cm="1">
        <f t="array" ref="L1100">_xlfn.IFS(H1100=Kontrakter!$B$3,Kontrakter!$C$3,H1100=Kontrakter!$B$2,Kontrakter!$C$2,H1100=Kontrakter!$B$4,Kontrakter!$C$4,H1100=Kontrakter!$B$5,Kontrakter!$C$5,H1100=Kontrakter!$B$6,Kontrakter!$C$6,H1100=Kontrakter!$B$7,Kontrakter!$C$7,H1100=Kontrakter!$B$8,Kontrakter!$C$8,H1100=Kontrakter!$B$9,Kontrakter!$C$9,H1100=Kontrakter!$B$10,Kontrakter!$C$10,H1100=Kontrakter!$B$11,Kontrakter!$C$11)</f>
        <v>Elsikkerhet Norge AS</v>
      </c>
      <c r="M1100" s="45" cm="1">
        <f t="array" ref="M1100">_xlfn.IFS(L1100=Kontrakter!$C$3,Kontrakter!$D$3,L1100=Kontrakter!$C$2,Kontrakter!$D$2,L1100=Kontrakter!$C$4,Kontrakter!$D$4,L1100=Kontrakter!$C$5,Kontrakter!$D$5,L1100=Kontrakter!$C$6,Kontrakter!$D$6,L1100=Kontrakter!$C$7,Kontrakter!$D$7,L1100=Kontrakter!$C$8,Kontrakter!$D$8,L1100=Kontrakter!$C$9,Kontrakter!$D$9,L1100=Kontrakter!$C$10,Kontrakter!$D$10,L1100=Kontrakter!$C$11,Kontrakter!$D$11)</f>
        <v>48055999</v>
      </c>
      <c r="N1100" s="47" t="str" cm="1">
        <f t="array" ref="N1100">_xlfn.IFS(L1100=Kontrakter!$C$3,Kontrakter!$E$3,L1100=Kontrakter!$C$2,Kontrakter!$E$2,L1100=Kontrakter!$C$4,Kontrakter!$E$4,L1100=Kontrakter!$C$5,Kontrakter!$E$5,L1100=Kontrakter!$C$6,Kontrakter!$E$6,L1100=Kontrakter!$C$7,Kontrakter!$E$7,L1100=Kontrakter!$C$8,Kontrakter!$E$8,L1100=Kontrakter!$C$9,Kontrakter!$E$9,L1100=Kontrakter!$C$10,Kontrakter!$E$10,L1100=Kontrakter!$C$11,Kontrakter!$E$11)</f>
        <v>tilsyn@elvia.no</v>
      </c>
    </row>
    <row r="1101" spans="1:14" s="42" customFormat="1" x14ac:dyDescent="0.3">
      <c r="A1101" s="48">
        <v>2219</v>
      </c>
      <c r="B1101" s="42" t="s">
        <v>1252</v>
      </c>
      <c r="C1101" s="42" t="s">
        <v>1504</v>
      </c>
      <c r="F1101" s="42">
        <v>3401</v>
      </c>
      <c r="G1101" s="42" t="s">
        <v>1237</v>
      </c>
      <c r="H1101" s="45" t="s">
        <v>1370</v>
      </c>
      <c r="I1101" s="46">
        <v>5</v>
      </c>
      <c r="J1101" s="46" t="s">
        <v>1411</v>
      </c>
      <c r="K1101" s="46"/>
      <c r="L1101" s="45" t="str" cm="1">
        <f t="array" ref="L1101">_xlfn.IFS(H1101=Kontrakter!$B$3,Kontrakter!$C$3,H1101=Kontrakter!$B$2,Kontrakter!$C$2,H1101=Kontrakter!$B$4,Kontrakter!$C$4,H1101=Kontrakter!$B$5,Kontrakter!$C$5,H1101=Kontrakter!$B$6,Kontrakter!$C$6,H1101=Kontrakter!$B$7,Kontrakter!$C$7,H1101=Kontrakter!$B$8,Kontrakter!$C$8,H1101=Kontrakter!$B$9,Kontrakter!$C$9,H1101=Kontrakter!$B$10,Kontrakter!$C$10,H1101=Kontrakter!$B$11,Kontrakter!$C$11)</f>
        <v>Elsikkerhet Norge AS</v>
      </c>
      <c r="M1101" s="45" cm="1">
        <f t="array" ref="M1101">_xlfn.IFS(L1101=Kontrakter!$C$3,Kontrakter!$D$3,L1101=Kontrakter!$C$2,Kontrakter!$D$2,L1101=Kontrakter!$C$4,Kontrakter!$D$4,L1101=Kontrakter!$C$5,Kontrakter!$D$5,L1101=Kontrakter!$C$6,Kontrakter!$D$6,L1101=Kontrakter!$C$7,Kontrakter!$D$7,L1101=Kontrakter!$C$8,Kontrakter!$D$8,L1101=Kontrakter!$C$9,Kontrakter!$D$9,L1101=Kontrakter!$C$10,Kontrakter!$D$10,L1101=Kontrakter!$C$11,Kontrakter!$D$11)</f>
        <v>48055999</v>
      </c>
      <c r="N1101" s="47" t="str" cm="1">
        <f t="array" ref="N1101">_xlfn.IFS(L1101=Kontrakter!$C$3,Kontrakter!$E$3,L1101=Kontrakter!$C$2,Kontrakter!$E$2,L1101=Kontrakter!$C$4,Kontrakter!$E$4,L1101=Kontrakter!$C$5,Kontrakter!$E$5,L1101=Kontrakter!$C$6,Kontrakter!$E$6,L1101=Kontrakter!$C$7,Kontrakter!$E$7,L1101=Kontrakter!$C$8,Kontrakter!$E$8,L1101=Kontrakter!$C$9,Kontrakter!$E$9,L1101=Kontrakter!$C$10,Kontrakter!$E$10,L1101=Kontrakter!$C$11,Kontrakter!$E$11)</f>
        <v>tilsyn@elvia.no</v>
      </c>
    </row>
    <row r="1102" spans="1:14" s="42" customFormat="1" x14ac:dyDescent="0.3">
      <c r="A1102" s="48">
        <v>2220</v>
      </c>
      <c r="B1102" s="42" t="s">
        <v>1253</v>
      </c>
      <c r="C1102" s="42" t="s">
        <v>1456</v>
      </c>
      <c r="F1102" s="42">
        <v>3416</v>
      </c>
      <c r="G1102" s="42" t="s">
        <v>1237</v>
      </c>
      <c r="H1102" s="45" t="s">
        <v>1370</v>
      </c>
      <c r="I1102" s="46">
        <v>5</v>
      </c>
      <c r="J1102" s="46" t="s">
        <v>1404</v>
      </c>
      <c r="K1102" s="46"/>
      <c r="L1102" s="45" t="str" cm="1">
        <f t="array" ref="L1102">_xlfn.IFS(H1102=Kontrakter!$B$3,Kontrakter!$C$3,H1102=Kontrakter!$B$2,Kontrakter!$C$2,H1102=Kontrakter!$B$4,Kontrakter!$C$4,H1102=Kontrakter!$B$5,Kontrakter!$C$5,H1102=Kontrakter!$B$6,Kontrakter!$C$6,H1102=Kontrakter!$B$7,Kontrakter!$C$7,H1102=Kontrakter!$B$8,Kontrakter!$C$8,H1102=Kontrakter!$B$9,Kontrakter!$C$9,H1102=Kontrakter!$B$10,Kontrakter!$C$10,H1102=Kontrakter!$B$11,Kontrakter!$C$11)</f>
        <v>Elsikkerhet Norge AS</v>
      </c>
      <c r="M1102" s="45" cm="1">
        <f t="array" ref="M1102">_xlfn.IFS(L1102=Kontrakter!$C$3,Kontrakter!$D$3,L1102=Kontrakter!$C$2,Kontrakter!$D$2,L1102=Kontrakter!$C$4,Kontrakter!$D$4,L1102=Kontrakter!$C$5,Kontrakter!$D$5,L1102=Kontrakter!$C$6,Kontrakter!$D$6,L1102=Kontrakter!$C$7,Kontrakter!$D$7,L1102=Kontrakter!$C$8,Kontrakter!$D$8,L1102=Kontrakter!$C$9,Kontrakter!$D$9,L1102=Kontrakter!$C$10,Kontrakter!$D$10,L1102=Kontrakter!$C$11,Kontrakter!$D$11)</f>
        <v>48055999</v>
      </c>
      <c r="N1102" s="47" t="str" cm="1">
        <f t="array" ref="N1102">_xlfn.IFS(L1102=Kontrakter!$C$3,Kontrakter!$E$3,L1102=Kontrakter!$C$2,Kontrakter!$E$2,L1102=Kontrakter!$C$4,Kontrakter!$E$4,L1102=Kontrakter!$C$5,Kontrakter!$E$5,L1102=Kontrakter!$C$6,Kontrakter!$E$6,L1102=Kontrakter!$C$7,Kontrakter!$E$7,L1102=Kontrakter!$C$8,Kontrakter!$E$8,L1102=Kontrakter!$C$9,Kontrakter!$E$9,L1102=Kontrakter!$C$10,Kontrakter!$E$10,L1102=Kontrakter!$C$11,Kontrakter!$E$11)</f>
        <v>tilsyn@elvia.no</v>
      </c>
    </row>
    <row r="1103" spans="1:14" s="42" customFormat="1" x14ac:dyDescent="0.3">
      <c r="A1103" s="48">
        <v>2223</v>
      </c>
      <c r="B1103" s="42" t="s">
        <v>1255</v>
      </c>
      <c r="C1103" s="42" t="s">
        <v>1559</v>
      </c>
      <c r="F1103" s="42">
        <v>3415</v>
      </c>
      <c r="G1103" s="42" t="s">
        <v>1237</v>
      </c>
      <c r="H1103" s="45" t="s">
        <v>1370</v>
      </c>
      <c r="I1103" s="46">
        <v>5</v>
      </c>
      <c r="J1103" s="46" t="s">
        <v>1406</v>
      </c>
      <c r="K1103" s="46"/>
      <c r="L1103" s="45" t="str" cm="1">
        <f t="array" ref="L1103">_xlfn.IFS(H1103=Kontrakter!$B$3,Kontrakter!$C$3,H1103=Kontrakter!$B$2,Kontrakter!$C$2,H1103=Kontrakter!$B$4,Kontrakter!$C$4,H1103=Kontrakter!$B$5,Kontrakter!$C$5,H1103=Kontrakter!$B$6,Kontrakter!$C$6,H1103=Kontrakter!$B$7,Kontrakter!$C$7,H1103=Kontrakter!$B$8,Kontrakter!$C$8,H1103=Kontrakter!$B$9,Kontrakter!$C$9,H1103=Kontrakter!$B$10,Kontrakter!$C$10,H1103=Kontrakter!$B$11,Kontrakter!$C$11)</f>
        <v>Elsikkerhet Norge AS</v>
      </c>
      <c r="M1103" s="45" cm="1">
        <f t="array" ref="M1103">_xlfn.IFS(L1103=Kontrakter!$C$3,Kontrakter!$D$3,L1103=Kontrakter!$C$2,Kontrakter!$D$2,L1103=Kontrakter!$C$4,Kontrakter!$D$4,L1103=Kontrakter!$C$5,Kontrakter!$D$5,L1103=Kontrakter!$C$6,Kontrakter!$D$6,L1103=Kontrakter!$C$7,Kontrakter!$D$7,L1103=Kontrakter!$C$8,Kontrakter!$D$8,L1103=Kontrakter!$C$9,Kontrakter!$D$9,L1103=Kontrakter!$C$10,Kontrakter!$D$10,L1103=Kontrakter!$C$11,Kontrakter!$D$11)</f>
        <v>48055999</v>
      </c>
      <c r="N1103" s="47" t="str" cm="1">
        <f t="array" ref="N1103">_xlfn.IFS(L1103=Kontrakter!$C$3,Kontrakter!$E$3,L1103=Kontrakter!$C$2,Kontrakter!$E$2,L1103=Kontrakter!$C$4,Kontrakter!$E$4,L1103=Kontrakter!$C$5,Kontrakter!$E$5,L1103=Kontrakter!$C$6,Kontrakter!$E$6,L1103=Kontrakter!$C$7,Kontrakter!$E$7,L1103=Kontrakter!$C$8,Kontrakter!$E$8,L1103=Kontrakter!$C$9,Kontrakter!$E$9,L1103=Kontrakter!$C$10,Kontrakter!$E$10,L1103=Kontrakter!$C$11,Kontrakter!$E$11)</f>
        <v>tilsyn@elvia.no</v>
      </c>
    </row>
    <row r="1104" spans="1:14" s="42" customFormat="1" x14ac:dyDescent="0.3">
      <c r="A1104" s="48">
        <v>2224</v>
      </c>
      <c r="B1104" s="42" t="s">
        <v>1256</v>
      </c>
      <c r="C1104" s="42" t="s">
        <v>1505</v>
      </c>
      <c r="F1104" s="42">
        <v>3401</v>
      </c>
      <c r="G1104" s="42" t="s">
        <v>1237</v>
      </c>
      <c r="H1104" s="45" t="s">
        <v>1370</v>
      </c>
      <c r="I1104" s="46">
        <v>5</v>
      </c>
      <c r="J1104" s="46" t="s">
        <v>1411</v>
      </c>
      <c r="K1104" s="46"/>
      <c r="L1104" s="45" t="str" cm="1">
        <f t="array" ref="L1104">_xlfn.IFS(H1104=Kontrakter!$B$3,Kontrakter!$C$3,H1104=Kontrakter!$B$2,Kontrakter!$C$2,H1104=Kontrakter!$B$4,Kontrakter!$C$4,H1104=Kontrakter!$B$5,Kontrakter!$C$5,H1104=Kontrakter!$B$6,Kontrakter!$C$6,H1104=Kontrakter!$B$7,Kontrakter!$C$7,H1104=Kontrakter!$B$8,Kontrakter!$C$8,H1104=Kontrakter!$B$9,Kontrakter!$C$9,H1104=Kontrakter!$B$10,Kontrakter!$C$10,H1104=Kontrakter!$B$11,Kontrakter!$C$11)</f>
        <v>Elsikkerhet Norge AS</v>
      </c>
      <c r="M1104" s="45" cm="1">
        <f t="array" ref="M1104">_xlfn.IFS(L1104=Kontrakter!$C$3,Kontrakter!$D$3,L1104=Kontrakter!$C$2,Kontrakter!$D$2,L1104=Kontrakter!$C$4,Kontrakter!$D$4,L1104=Kontrakter!$C$5,Kontrakter!$D$5,L1104=Kontrakter!$C$6,Kontrakter!$D$6,L1104=Kontrakter!$C$7,Kontrakter!$D$7,L1104=Kontrakter!$C$8,Kontrakter!$D$8,L1104=Kontrakter!$C$9,Kontrakter!$D$9,L1104=Kontrakter!$C$10,Kontrakter!$D$10,L1104=Kontrakter!$C$11,Kontrakter!$D$11)</f>
        <v>48055999</v>
      </c>
      <c r="N1104" s="47" t="str" cm="1">
        <f t="array" ref="N1104">_xlfn.IFS(L1104=Kontrakter!$C$3,Kontrakter!$E$3,L1104=Kontrakter!$C$2,Kontrakter!$E$2,L1104=Kontrakter!$C$4,Kontrakter!$E$4,L1104=Kontrakter!$C$5,Kontrakter!$E$5,L1104=Kontrakter!$C$6,Kontrakter!$E$6,L1104=Kontrakter!$C$7,Kontrakter!$E$7,L1104=Kontrakter!$C$8,Kontrakter!$E$8,L1104=Kontrakter!$C$9,Kontrakter!$E$9,L1104=Kontrakter!$C$10,Kontrakter!$E$10,L1104=Kontrakter!$C$11,Kontrakter!$E$11)</f>
        <v>tilsyn@elvia.no</v>
      </c>
    </row>
    <row r="1105" spans="1:14" s="42" customFormat="1" x14ac:dyDescent="0.3">
      <c r="A1105" s="48">
        <v>2226</v>
      </c>
      <c r="B1105" s="42" t="s">
        <v>1247</v>
      </c>
      <c r="C1105" s="42" t="s">
        <v>1506</v>
      </c>
      <c r="F1105" s="42">
        <v>3401</v>
      </c>
      <c r="G1105" s="42" t="s">
        <v>1237</v>
      </c>
      <c r="H1105" s="45" t="s">
        <v>1370</v>
      </c>
      <c r="I1105" s="46">
        <v>5</v>
      </c>
      <c r="J1105" s="46" t="s">
        <v>1411</v>
      </c>
      <c r="K1105" s="46"/>
      <c r="L1105" s="45" t="str" cm="1">
        <f t="array" ref="L1105">_xlfn.IFS(H1105=Kontrakter!$B$3,Kontrakter!$C$3,H1105=Kontrakter!$B$2,Kontrakter!$C$2,H1105=Kontrakter!$B$4,Kontrakter!$C$4,H1105=Kontrakter!$B$5,Kontrakter!$C$5,H1105=Kontrakter!$B$6,Kontrakter!$C$6,H1105=Kontrakter!$B$7,Kontrakter!$C$7,H1105=Kontrakter!$B$8,Kontrakter!$C$8,H1105=Kontrakter!$B$9,Kontrakter!$C$9,H1105=Kontrakter!$B$10,Kontrakter!$C$10,H1105=Kontrakter!$B$11,Kontrakter!$C$11)</f>
        <v>Elsikkerhet Norge AS</v>
      </c>
      <c r="M1105" s="45" cm="1">
        <f t="array" ref="M1105">_xlfn.IFS(L1105=Kontrakter!$C$3,Kontrakter!$D$3,L1105=Kontrakter!$C$2,Kontrakter!$D$2,L1105=Kontrakter!$C$4,Kontrakter!$D$4,L1105=Kontrakter!$C$5,Kontrakter!$D$5,L1105=Kontrakter!$C$6,Kontrakter!$D$6,L1105=Kontrakter!$C$7,Kontrakter!$D$7,L1105=Kontrakter!$C$8,Kontrakter!$D$8,L1105=Kontrakter!$C$9,Kontrakter!$D$9,L1105=Kontrakter!$C$10,Kontrakter!$D$10,L1105=Kontrakter!$C$11,Kontrakter!$D$11)</f>
        <v>48055999</v>
      </c>
      <c r="N1105" s="47" t="str" cm="1">
        <f t="array" ref="N1105">_xlfn.IFS(L1105=Kontrakter!$C$3,Kontrakter!$E$3,L1105=Kontrakter!$C$2,Kontrakter!$E$2,L1105=Kontrakter!$C$4,Kontrakter!$E$4,L1105=Kontrakter!$C$5,Kontrakter!$E$5,L1105=Kontrakter!$C$6,Kontrakter!$E$6,L1105=Kontrakter!$C$7,Kontrakter!$E$7,L1105=Kontrakter!$C$8,Kontrakter!$E$8,L1105=Kontrakter!$C$9,Kontrakter!$E$9,L1105=Kontrakter!$C$10,Kontrakter!$E$10,L1105=Kontrakter!$C$11,Kontrakter!$E$11)</f>
        <v>tilsyn@elvia.no</v>
      </c>
    </row>
    <row r="1106" spans="1:14" s="42" customFormat="1" x14ac:dyDescent="0.3">
      <c r="A1106" s="48">
        <v>2230</v>
      </c>
      <c r="B1106" s="42" t="s">
        <v>1257</v>
      </c>
      <c r="C1106" s="42" t="s">
        <v>1461</v>
      </c>
      <c r="F1106" s="42">
        <v>3416</v>
      </c>
      <c r="G1106" s="42" t="s">
        <v>1237</v>
      </c>
      <c r="H1106" s="45" t="s">
        <v>1370</v>
      </c>
      <c r="I1106" s="46">
        <v>5</v>
      </c>
      <c r="J1106" s="46" t="s">
        <v>1404</v>
      </c>
      <c r="K1106" s="46"/>
      <c r="L1106" s="45" t="str" cm="1">
        <f t="array" ref="L1106">_xlfn.IFS(H1106=Kontrakter!$B$3,Kontrakter!$C$3,H1106=Kontrakter!$B$2,Kontrakter!$C$2,H1106=Kontrakter!$B$4,Kontrakter!$C$4,H1106=Kontrakter!$B$5,Kontrakter!$C$5,H1106=Kontrakter!$B$6,Kontrakter!$C$6,H1106=Kontrakter!$B$7,Kontrakter!$C$7,H1106=Kontrakter!$B$8,Kontrakter!$C$8,H1106=Kontrakter!$B$9,Kontrakter!$C$9,H1106=Kontrakter!$B$10,Kontrakter!$C$10,H1106=Kontrakter!$B$11,Kontrakter!$C$11)</f>
        <v>Elsikkerhet Norge AS</v>
      </c>
      <c r="M1106" s="45" cm="1">
        <f t="array" ref="M1106">_xlfn.IFS(L1106=Kontrakter!$C$3,Kontrakter!$D$3,L1106=Kontrakter!$C$2,Kontrakter!$D$2,L1106=Kontrakter!$C$4,Kontrakter!$D$4,L1106=Kontrakter!$C$5,Kontrakter!$D$5,L1106=Kontrakter!$C$6,Kontrakter!$D$6,L1106=Kontrakter!$C$7,Kontrakter!$D$7,L1106=Kontrakter!$C$8,Kontrakter!$D$8,L1106=Kontrakter!$C$9,Kontrakter!$D$9,L1106=Kontrakter!$C$10,Kontrakter!$D$10,L1106=Kontrakter!$C$11,Kontrakter!$D$11)</f>
        <v>48055999</v>
      </c>
      <c r="N1106" s="47" t="str" cm="1">
        <f t="array" ref="N1106">_xlfn.IFS(L1106=Kontrakter!$C$3,Kontrakter!$E$3,L1106=Kontrakter!$C$2,Kontrakter!$E$2,L1106=Kontrakter!$C$4,Kontrakter!$E$4,L1106=Kontrakter!$C$5,Kontrakter!$E$5,L1106=Kontrakter!$C$6,Kontrakter!$E$6,L1106=Kontrakter!$C$7,Kontrakter!$E$7,L1106=Kontrakter!$C$8,Kontrakter!$E$8,L1106=Kontrakter!$C$9,Kontrakter!$E$9,L1106=Kontrakter!$C$10,Kontrakter!$E$10,L1106=Kontrakter!$C$11,Kontrakter!$E$11)</f>
        <v>tilsyn@elvia.no</v>
      </c>
    </row>
    <row r="1107" spans="1:14" s="42" customFormat="1" x14ac:dyDescent="0.3">
      <c r="A1107" s="48">
        <v>2232</v>
      </c>
      <c r="B1107" s="42" t="s">
        <v>1258</v>
      </c>
      <c r="C1107" s="42" t="s">
        <v>1462</v>
      </c>
      <c r="F1107" s="42">
        <v>3416</v>
      </c>
      <c r="G1107" s="42" t="s">
        <v>1237</v>
      </c>
      <c r="H1107" s="45" t="s">
        <v>1370</v>
      </c>
      <c r="I1107" s="46">
        <v>5</v>
      </c>
      <c r="J1107" s="46" t="s">
        <v>1404</v>
      </c>
      <c r="K1107" s="46"/>
      <c r="L1107" s="45" t="str" cm="1">
        <f t="array" ref="L1107">_xlfn.IFS(H1107=Kontrakter!$B$3,Kontrakter!$C$3,H1107=Kontrakter!$B$2,Kontrakter!$C$2,H1107=Kontrakter!$B$4,Kontrakter!$C$4,H1107=Kontrakter!$B$5,Kontrakter!$C$5,H1107=Kontrakter!$B$6,Kontrakter!$C$6,H1107=Kontrakter!$B$7,Kontrakter!$C$7,H1107=Kontrakter!$B$8,Kontrakter!$C$8,H1107=Kontrakter!$B$9,Kontrakter!$C$9,H1107=Kontrakter!$B$10,Kontrakter!$C$10,H1107=Kontrakter!$B$11,Kontrakter!$C$11)</f>
        <v>Elsikkerhet Norge AS</v>
      </c>
      <c r="M1107" s="45" cm="1">
        <f t="array" ref="M1107">_xlfn.IFS(L1107=Kontrakter!$C$3,Kontrakter!$D$3,L1107=Kontrakter!$C$2,Kontrakter!$D$2,L1107=Kontrakter!$C$4,Kontrakter!$D$4,L1107=Kontrakter!$C$5,Kontrakter!$D$5,L1107=Kontrakter!$C$6,Kontrakter!$D$6,L1107=Kontrakter!$C$7,Kontrakter!$D$7,L1107=Kontrakter!$C$8,Kontrakter!$D$8,L1107=Kontrakter!$C$9,Kontrakter!$D$9,L1107=Kontrakter!$C$10,Kontrakter!$D$10,L1107=Kontrakter!$C$11,Kontrakter!$D$11)</f>
        <v>48055999</v>
      </c>
      <c r="N1107" s="47" t="str" cm="1">
        <f t="array" ref="N1107">_xlfn.IFS(L1107=Kontrakter!$C$3,Kontrakter!$E$3,L1107=Kontrakter!$C$2,Kontrakter!$E$2,L1107=Kontrakter!$C$4,Kontrakter!$E$4,L1107=Kontrakter!$C$5,Kontrakter!$E$5,L1107=Kontrakter!$C$6,Kontrakter!$E$6,L1107=Kontrakter!$C$7,Kontrakter!$E$7,L1107=Kontrakter!$C$8,Kontrakter!$E$8,L1107=Kontrakter!$C$9,Kontrakter!$E$9,L1107=Kontrakter!$C$10,Kontrakter!$E$10,L1107=Kontrakter!$C$11,Kontrakter!$E$11)</f>
        <v>tilsyn@elvia.no</v>
      </c>
    </row>
    <row r="1108" spans="1:14" s="42" customFormat="1" x14ac:dyDescent="0.3">
      <c r="A1108" s="48">
        <v>2233</v>
      </c>
      <c r="B1108" s="42" t="s">
        <v>1259</v>
      </c>
      <c r="C1108" s="42" t="s">
        <v>1463</v>
      </c>
      <c r="F1108" s="42">
        <v>3416</v>
      </c>
      <c r="G1108" s="42" t="s">
        <v>1237</v>
      </c>
      <c r="H1108" s="45" t="s">
        <v>1370</v>
      </c>
      <c r="I1108" s="46">
        <v>5</v>
      </c>
      <c r="J1108" s="46" t="s">
        <v>1404</v>
      </c>
      <c r="K1108" s="46"/>
      <c r="L1108" s="45" t="str" cm="1">
        <f t="array" ref="L1108">_xlfn.IFS(H1108=Kontrakter!$B$3,Kontrakter!$C$3,H1108=Kontrakter!$B$2,Kontrakter!$C$2,H1108=Kontrakter!$B$4,Kontrakter!$C$4,H1108=Kontrakter!$B$5,Kontrakter!$C$5,H1108=Kontrakter!$B$6,Kontrakter!$C$6,H1108=Kontrakter!$B$7,Kontrakter!$C$7,H1108=Kontrakter!$B$8,Kontrakter!$C$8,H1108=Kontrakter!$B$9,Kontrakter!$C$9,H1108=Kontrakter!$B$10,Kontrakter!$C$10,H1108=Kontrakter!$B$11,Kontrakter!$C$11)</f>
        <v>Elsikkerhet Norge AS</v>
      </c>
      <c r="M1108" s="45" cm="1">
        <f t="array" ref="M1108">_xlfn.IFS(L1108=Kontrakter!$C$3,Kontrakter!$D$3,L1108=Kontrakter!$C$2,Kontrakter!$D$2,L1108=Kontrakter!$C$4,Kontrakter!$D$4,L1108=Kontrakter!$C$5,Kontrakter!$D$5,L1108=Kontrakter!$C$6,Kontrakter!$D$6,L1108=Kontrakter!$C$7,Kontrakter!$D$7,L1108=Kontrakter!$C$8,Kontrakter!$D$8,L1108=Kontrakter!$C$9,Kontrakter!$D$9,L1108=Kontrakter!$C$10,Kontrakter!$D$10,L1108=Kontrakter!$C$11,Kontrakter!$D$11)</f>
        <v>48055999</v>
      </c>
      <c r="N1108" s="47" t="str" cm="1">
        <f t="array" ref="N1108">_xlfn.IFS(L1108=Kontrakter!$C$3,Kontrakter!$E$3,L1108=Kontrakter!$C$2,Kontrakter!$E$2,L1108=Kontrakter!$C$4,Kontrakter!$E$4,L1108=Kontrakter!$C$5,Kontrakter!$E$5,L1108=Kontrakter!$C$6,Kontrakter!$E$6,L1108=Kontrakter!$C$7,Kontrakter!$E$7,L1108=Kontrakter!$C$8,Kontrakter!$E$8,L1108=Kontrakter!$C$9,Kontrakter!$E$9,L1108=Kontrakter!$C$10,Kontrakter!$E$10,L1108=Kontrakter!$C$11,Kontrakter!$E$11)</f>
        <v>tilsyn@elvia.no</v>
      </c>
    </row>
    <row r="1109" spans="1:14" s="42" customFormat="1" x14ac:dyDescent="0.3">
      <c r="A1109" s="48">
        <v>2235</v>
      </c>
      <c r="B1109" s="42" t="s">
        <v>1260</v>
      </c>
      <c r="C1109" s="42" t="s">
        <v>1464</v>
      </c>
      <c r="F1109" s="42">
        <v>3416</v>
      </c>
      <c r="G1109" s="42" t="s">
        <v>1237</v>
      </c>
      <c r="H1109" s="45" t="s">
        <v>1370</v>
      </c>
      <c r="I1109" s="46">
        <v>5</v>
      </c>
      <c r="J1109" s="46" t="s">
        <v>1404</v>
      </c>
      <c r="K1109" s="46"/>
      <c r="L1109" s="45" t="str" cm="1">
        <f t="array" ref="L1109">_xlfn.IFS(H1109=Kontrakter!$B$3,Kontrakter!$C$3,H1109=Kontrakter!$B$2,Kontrakter!$C$2,H1109=Kontrakter!$B$4,Kontrakter!$C$4,H1109=Kontrakter!$B$5,Kontrakter!$C$5,H1109=Kontrakter!$B$6,Kontrakter!$C$6,H1109=Kontrakter!$B$7,Kontrakter!$C$7,H1109=Kontrakter!$B$8,Kontrakter!$C$8,H1109=Kontrakter!$B$9,Kontrakter!$C$9,H1109=Kontrakter!$B$10,Kontrakter!$C$10,H1109=Kontrakter!$B$11,Kontrakter!$C$11)</f>
        <v>Elsikkerhet Norge AS</v>
      </c>
      <c r="M1109" s="45" cm="1">
        <f t="array" ref="M1109">_xlfn.IFS(L1109=Kontrakter!$C$3,Kontrakter!$D$3,L1109=Kontrakter!$C$2,Kontrakter!$D$2,L1109=Kontrakter!$C$4,Kontrakter!$D$4,L1109=Kontrakter!$C$5,Kontrakter!$D$5,L1109=Kontrakter!$C$6,Kontrakter!$D$6,L1109=Kontrakter!$C$7,Kontrakter!$D$7,L1109=Kontrakter!$C$8,Kontrakter!$D$8,L1109=Kontrakter!$C$9,Kontrakter!$D$9,L1109=Kontrakter!$C$10,Kontrakter!$D$10,L1109=Kontrakter!$C$11,Kontrakter!$D$11)</f>
        <v>48055999</v>
      </c>
      <c r="N1109" s="47" t="str" cm="1">
        <f t="array" ref="N1109">_xlfn.IFS(L1109=Kontrakter!$C$3,Kontrakter!$E$3,L1109=Kontrakter!$C$2,Kontrakter!$E$2,L1109=Kontrakter!$C$4,Kontrakter!$E$4,L1109=Kontrakter!$C$5,Kontrakter!$E$5,L1109=Kontrakter!$C$6,Kontrakter!$E$6,L1109=Kontrakter!$C$7,Kontrakter!$E$7,L1109=Kontrakter!$C$8,Kontrakter!$E$8,L1109=Kontrakter!$C$9,Kontrakter!$E$9,L1109=Kontrakter!$C$10,Kontrakter!$E$10,L1109=Kontrakter!$C$11,Kontrakter!$E$11)</f>
        <v>tilsyn@elvia.no</v>
      </c>
    </row>
    <row r="1110" spans="1:14" s="42" customFormat="1" x14ac:dyDescent="0.3">
      <c r="A1110" s="48">
        <v>2240</v>
      </c>
      <c r="B1110" s="42" t="s">
        <v>1261</v>
      </c>
      <c r="C1110" s="42" t="s">
        <v>1465</v>
      </c>
      <c r="F1110" s="42">
        <v>3416</v>
      </c>
      <c r="G1110" s="42" t="s">
        <v>1237</v>
      </c>
      <c r="H1110" s="45" t="s">
        <v>1370</v>
      </c>
      <c r="I1110" s="46">
        <v>5</v>
      </c>
      <c r="J1110" s="46" t="s">
        <v>1404</v>
      </c>
      <c r="K1110" s="46"/>
      <c r="L1110" s="45" t="str" cm="1">
        <f t="array" ref="L1110">_xlfn.IFS(H1110=Kontrakter!$B$3,Kontrakter!$C$3,H1110=Kontrakter!$B$2,Kontrakter!$C$2,H1110=Kontrakter!$B$4,Kontrakter!$C$4,H1110=Kontrakter!$B$5,Kontrakter!$C$5,H1110=Kontrakter!$B$6,Kontrakter!$C$6,H1110=Kontrakter!$B$7,Kontrakter!$C$7,H1110=Kontrakter!$B$8,Kontrakter!$C$8,H1110=Kontrakter!$B$9,Kontrakter!$C$9,H1110=Kontrakter!$B$10,Kontrakter!$C$10,H1110=Kontrakter!$B$11,Kontrakter!$C$11)</f>
        <v>Elsikkerhet Norge AS</v>
      </c>
      <c r="M1110" s="45" cm="1">
        <f t="array" ref="M1110">_xlfn.IFS(L1110=Kontrakter!$C$3,Kontrakter!$D$3,L1110=Kontrakter!$C$2,Kontrakter!$D$2,L1110=Kontrakter!$C$4,Kontrakter!$D$4,L1110=Kontrakter!$C$5,Kontrakter!$D$5,L1110=Kontrakter!$C$6,Kontrakter!$D$6,L1110=Kontrakter!$C$7,Kontrakter!$D$7,L1110=Kontrakter!$C$8,Kontrakter!$D$8,L1110=Kontrakter!$C$9,Kontrakter!$D$9,L1110=Kontrakter!$C$10,Kontrakter!$D$10,L1110=Kontrakter!$C$11,Kontrakter!$D$11)</f>
        <v>48055999</v>
      </c>
      <c r="N1110" s="47" t="str" cm="1">
        <f t="array" ref="N1110">_xlfn.IFS(L1110=Kontrakter!$C$3,Kontrakter!$E$3,L1110=Kontrakter!$C$2,Kontrakter!$E$2,L1110=Kontrakter!$C$4,Kontrakter!$E$4,L1110=Kontrakter!$C$5,Kontrakter!$E$5,L1110=Kontrakter!$C$6,Kontrakter!$E$6,L1110=Kontrakter!$C$7,Kontrakter!$E$7,L1110=Kontrakter!$C$8,Kontrakter!$E$8,L1110=Kontrakter!$C$9,Kontrakter!$E$9,L1110=Kontrakter!$C$10,Kontrakter!$E$10,L1110=Kontrakter!$C$11,Kontrakter!$E$11)</f>
        <v>tilsyn@elvia.no</v>
      </c>
    </row>
    <row r="1111" spans="1:14" s="42" customFormat="1" x14ac:dyDescent="0.3">
      <c r="A1111" s="48">
        <v>2256</v>
      </c>
      <c r="B1111" s="42" t="s">
        <v>1262</v>
      </c>
      <c r="C1111" s="42" t="s">
        <v>1478</v>
      </c>
      <c r="F1111" s="42">
        <v>3417</v>
      </c>
      <c r="G1111" s="42" t="s">
        <v>1237</v>
      </c>
      <c r="H1111" s="45" t="s">
        <v>1374</v>
      </c>
      <c r="I1111" s="46">
        <v>10</v>
      </c>
      <c r="J1111" s="46" t="s">
        <v>1263</v>
      </c>
      <c r="K1111" s="46"/>
      <c r="L1111" s="45" t="str" cm="1">
        <f t="array" ref="L1111">_xlfn.IFS(H1111=Kontrakter!$B$3,Kontrakter!$C$3,H1111=Kontrakter!$B$2,Kontrakter!$C$2,H1111=Kontrakter!$B$4,Kontrakter!$C$4,H1111=Kontrakter!$B$5,Kontrakter!$C$5,H1111=Kontrakter!$B$6,Kontrakter!$C$6,H1111=Kontrakter!$B$7,Kontrakter!$C$7,H1111=Kontrakter!$B$8,Kontrakter!$C$8,H1111=Kontrakter!$B$9,Kontrakter!$C$9,H1111=Kontrakter!$B$10,Kontrakter!$C$10,H1111=Kontrakter!$B$11,Kontrakter!$C$11)</f>
        <v>Elsikkerhet Norge AS</v>
      </c>
      <c r="M1111" s="45" cm="1">
        <f t="array" ref="M1111">_xlfn.IFS(L1111=Kontrakter!$C$3,Kontrakter!$D$3,L1111=Kontrakter!$C$2,Kontrakter!$D$2,L1111=Kontrakter!$C$4,Kontrakter!$D$4,L1111=Kontrakter!$C$5,Kontrakter!$D$5,L1111=Kontrakter!$C$6,Kontrakter!$D$6,L1111=Kontrakter!$C$7,Kontrakter!$D$7,L1111=Kontrakter!$C$8,Kontrakter!$D$8,L1111=Kontrakter!$C$9,Kontrakter!$D$9,L1111=Kontrakter!$C$10,Kontrakter!$D$10,L1111=Kontrakter!$C$11,Kontrakter!$D$11)</f>
        <v>48055999</v>
      </c>
      <c r="N1111" s="47" t="str" cm="1">
        <f t="array" ref="N1111">_xlfn.IFS(L1111=Kontrakter!$C$3,Kontrakter!$E$3,L1111=Kontrakter!$C$2,Kontrakter!$E$2,L1111=Kontrakter!$C$4,Kontrakter!$E$4,L1111=Kontrakter!$C$5,Kontrakter!$E$5,L1111=Kontrakter!$C$6,Kontrakter!$E$6,L1111=Kontrakter!$C$7,Kontrakter!$E$7,L1111=Kontrakter!$C$8,Kontrakter!$E$8,L1111=Kontrakter!$C$9,Kontrakter!$E$9,L1111=Kontrakter!$C$10,Kontrakter!$E$10,L1111=Kontrakter!$C$11,Kontrakter!$E$11)</f>
        <v>tilsyn@elvia.no</v>
      </c>
    </row>
    <row r="1112" spans="1:14" s="42" customFormat="1" x14ac:dyDescent="0.3">
      <c r="A1112" s="48">
        <v>2260</v>
      </c>
      <c r="B1112" s="42" t="s">
        <v>1264</v>
      </c>
      <c r="C1112" s="42" t="s">
        <v>1479</v>
      </c>
      <c r="F1112" s="42">
        <v>3417</v>
      </c>
      <c r="G1112" s="42" t="s">
        <v>1237</v>
      </c>
      <c r="H1112" s="45" t="s">
        <v>1374</v>
      </c>
      <c r="I1112" s="46">
        <v>10</v>
      </c>
      <c r="J1112" s="46" t="s">
        <v>1263</v>
      </c>
      <c r="K1112" s="46"/>
      <c r="L1112" s="45" t="str" cm="1">
        <f t="array" ref="L1112">_xlfn.IFS(H1112=Kontrakter!$B$3,Kontrakter!$C$3,H1112=Kontrakter!$B$2,Kontrakter!$C$2,H1112=Kontrakter!$B$4,Kontrakter!$C$4,H1112=Kontrakter!$B$5,Kontrakter!$C$5,H1112=Kontrakter!$B$6,Kontrakter!$C$6,H1112=Kontrakter!$B$7,Kontrakter!$C$7,H1112=Kontrakter!$B$8,Kontrakter!$C$8,H1112=Kontrakter!$B$9,Kontrakter!$C$9,H1112=Kontrakter!$B$10,Kontrakter!$C$10,H1112=Kontrakter!$B$11,Kontrakter!$C$11)</f>
        <v>Elsikkerhet Norge AS</v>
      </c>
      <c r="M1112" s="45" cm="1">
        <f t="array" ref="M1112">_xlfn.IFS(L1112=Kontrakter!$C$3,Kontrakter!$D$3,L1112=Kontrakter!$C$2,Kontrakter!$D$2,L1112=Kontrakter!$C$4,Kontrakter!$D$4,L1112=Kontrakter!$C$5,Kontrakter!$D$5,L1112=Kontrakter!$C$6,Kontrakter!$D$6,L1112=Kontrakter!$C$7,Kontrakter!$D$7,L1112=Kontrakter!$C$8,Kontrakter!$D$8,L1112=Kontrakter!$C$9,Kontrakter!$D$9,L1112=Kontrakter!$C$10,Kontrakter!$D$10,L1112=Kontrakter!$C$11,Kontrakter!$D$11)</f>
        <v>48055999</v>
      </c>
      <c r="N1112" s="47" t="str" cm="1">
        <f t="array" ref="N1112">_xlfn.IFS(L1112=Kontrakter!$C$3,Kontrakter!$E$3,L1112=Kontrakter!$C$2,Kontrakter!$E$2,L1112=Kontrakter!$C$4,Kontrakter!$E$4,L1112=Kontrakter!$C$5,Kontrakter!$E$5,L1112=Kontrakter!$C$6,Kontrakter!$E$6,L1112=Kontrakter!$C$7,Kontrakter!$E$7,L1112=Kontrakter!$C$8,Kontrakter!$E$8,L1112=Kontrakter!$C$9,Kontrakter!$E$9,L1112=Kontrakter!$C$10,Kontrakter!$E$10,L1112=Kontrakter!$C$11,Kontrakter!$E$11)</f>
        <v>tilsyn@elvia.no</v>
      </c>
    </row>
    <row r="1113" spans="1:14" s="42" customFormat="1" x14ac:dyDescent="0.3">
      <c r="A1113" s="48">
        <v>2264</v>
      </c>
      <c r="B1113" s="42" t="s">
        <v>1265</v>
      </c>
      <c r="C1113" s="42" t="s">
        <v>1480</v>
      </c>
      <c r="F1113" s="42">
        <v>3417</v>
      </c>
      <c r="G1113" s="42" t="s">
        <v>1237</v>
      </c>
      <c r="H1113" s="45" t="s">
        <v>1374</v>
      </c>
      <c r="I1113" s="46">
        <v>10</v>
      </c>
      <c r="J1113" s="46" t="s">
        <v>1263</v>
      </c>
      <c r="K1113" s="46"/>
      <c r="L1113" s="45" t="str" cm="1">
        <f t="array" ref="L1113">_xlfn.IFS(H1113=Kontrakter!$B$3,Kontrakter!$C$3,H1113=Kontrakter!$B$2,Kontrakter!$C$2,H1113=Kontrakter!$B$4,Kontrakter!$C$4,H1113=Kontrakter!$B$5,Kontrakter!$C$5,H1113=Kontrakter!$B$6,Kontrakter!$C$6,H1113=Kontrakter!$B$7,Kontrakter!$C$7,H1113=Kontrakter!$B$8,Kontrakter!$C$8,H1113=Kontrakter!$B$9,Kontrakter!$C$9,H1113=Kontrakter!$B$10,Kontrakter!$C$10,H1113=Kontrakter!$B$11,Kontrakter!$C$11)</f>
        <v>Elsikkerhet Norge AS</v>
      </c>
      <c r="M1113" s="45" cm="1">
        <f t="array" ref="M1113">_xlfn.IFS(L1113=Kontrakter!$C$3,Kontrakter!$D$3,L1113=Kontrakter!$C$2,Kontrakter!$D$2,L1113=Kontrakter!$C$4,Kontrakter!$D$4,L1113=Kontrakter!$C$5,Kontrakter!$D$5,L1113=Kontrakter!$C$6,Kontrakter!$D$6,L1113=Kontrakter!$C$7,Kontrakter!$D$7,L1113=Kontrakter!$C$8,Kontrakter!$D$8,L1113=Kontrakter!$C$9,Kontrakter!$D$9,L1113=Kontrakter!$C$10,Kontrakter!$D$10,L1113=Kontrakter!$C$11,Kontrakter!$D$11)</f>
        <v>48055999</v>
      </c>
      <c r="N1113" s="47" t="str" cm="1">
        <f t="array" ref="N1113">_xlfn.IFS(L1113=Kontrakter!$C$3,Kontrakter!$E$3,L1113=Kontrakter!$C$2,Kontrakter!$E$2,L1113=Kontrakter!$C$4,Kontrakter!$E$4,L1113=Kontrakter!$C$5,Kontrakter!$E$5,L1113=Kontrakter!$C$6,Kontrakter!$E$6,L1113=Kontrakter!$C$7,Kontrakter!$E$7,L1113=Kontrakter!$C$8,Kontrakter!$E$8,L1113=Kontrakter!$C$9,Kontrakter!$E$9,L1113=Kontrakter!$C$10,Kontrakter!$E$10,L1113=Kontrakter!$C$11,Kontrakter!$E$11)</f>
        <v>tilsyn@elvia.no</v>
      </c>
    </row>
    <row r="1114" spans="1:14" s="42" customFormat="1" x14ac:dyDescent="0.3">
      <c r="A1114" s="48">
        <v>2265</v>
      </c>
      <c r="B1114" s="42" t="s">
        <v>1266</v>
      </c>
      <c r="C1114" s="42" t="s">
        <v>1481</v>
      </c>
      <c r="F1114" s="42">
        <v>3417</v>
      </c>
      <c r="G1114" s="42" t="s">
        <v>1237</v>
      </c>
      <c r="H1114" s="45" t="s">
        <v>1374</v>
      </c>
      <c r="I1114" s="46">
        <v>10</v>
      </c>
      <c r="J1114" s="46" t="s">
        <v>1263</v>
      </c>
      <c r="K1114" s="46"/>
      <c r="L1114" s="45" t="str" cm="1">
        <f t="array" ref="L1114">_xlfn.IFS(H1114=Kontrakter!$B$3,Kontrakter!$C$3,H1114=Kontrakter!$B$2,Kontrakter!$C$2,H1114=Kontrakter!$B$4,Kontrakter!$C$4,H1114=Kontrakter!$B$5,Kontrakter!$C$5,H1114=Kontrakter!$B$6,Kontrakter!$C$6,H1114=Kontrakter!$B$7,Kontrakter!$C$7,H1114=Kontrakter!$B$8,Kontrakter!$C$8,H1114=Kontrakter!$B$9,Kontrakter!$C$9,H1114=Kontrakter!$B$10,Kontrakter!$C$10,H1114=Kontrakter!$B$11,Kontrakter!$C$11)</f>
        <v>Elsikkerhet Norge AS</v>
      </c>
      <c r="M1114" s="45" cm="1">
        <f t="array" ref="M1114">_xlfn.IFS(L1114=Kontrakter!$C$3,Kontrakter!$D$3,L1114=Kontrakter!$C$2,Kontrakter!$D$2,L1114=Kontrakter!$C$4,Kontrakter!$D$4,L1114=Kontrakter!$C$5,Kontrakter!$D$5,L1114=Kontrakter!$C$6,Kontrakter!$D$6,L1114=Kontrakter!$C$7,Kontrakter!$D$7,L1114=Kontrakter!$C$8,Kontrakter!$D$8,L1114=Kontrakter!$C$9,Kontrakter!$D$9,L1114=Kontrakter!$C$10,Kontrakter!$D$10,L1114=Kontrakter!$C$11,Kontrakter!$D$11)</f>
        <v>48055999</v>
      </c>
      <c r="N1114" s="47" t="str" cm="1">
        <f t="array" ref="N1114">_xlfn.IFS(L1114=Kontrakter!$C$3,Kontrakter!$E$3,L1114=Kontrakter!$C$2,Kontrakter!$E$2,L1114=Kontrakter!$C$4,Kontrakter!$E$4,L1114=Kontrakter!$C$5,Kontrakter!$E$5,L1114=Kontrakter!$C$6,Kontrakter!$E$6,L1114=Kontrakter!$C$7,Kontrakter!$E$7,L1114=Kontrakter!$C$8,Kontrakter!$E$8,L1114=Kontrakter!$C$9,Kontrakter!$E$9,L1114=Kontrakter!$C$10,Kontrakter!$E$10,L1114=Kontrakter!$C$11,Kontrakter!$E$11)</f>
        <v>tilsyn@elvia.no</v>
      </c>
    </row>
    <row r="1115" spans="1:14" s="42" customFormat="1" x14ac:dyDescent="0.3">
      <c r="A1115" s="48">
        <v>2266</v>
      </c>
      <c r="B1115" s="42" t="s">
        <v>1267</v>
      </c>
      <c r="C1115" s="42" t="s">
        <v>1591</v>
      </c>
      <c r="F1115" s="42">
        <v>3418</v>
      </c>
      <c r="G1115" s="42" t="s">
        <v>1237</v>
      </c>
      <c r="H1115" s="45" t="s">
        <v>1374</v>
      </c>
      <c r="I1115" s="46">
        <v>10</v>
      </c>
      <c r="J1115" s="46" t="s">
        <v>1421</v>
      </c>
      <c r="K1115" s="46"/>
      <c r="L1115" s="45" t="str" cm="1">
        <f t="array" ref="L1115">_xlfn.IFS(H1115=Kontrakter!$B$3,Kontrakter!$C$3,H1115=Kontrakter!$B$2,Kontrakter!$C$2,H1115=Kontrakter!$B$4,Kontrakter!$C$4,H1115=Kontrakter!$B$5,Kontrakter!$C$5,H1115=Kontrakter!$B$6,Kontrakter!$C$6,H1115=Kontrakter!$B$7,Kontrakter!$C$7,H1115=Kontrakter!$B$8,Kontrakter!$C$8,H1115=Kontrakter!$B$9,Kontrakter!$C$9,H1115=Kontrakter!$B$10,Kontrakter!$C$10,H1115=Kontrakter!$B$11,Kontrakter!$C$11)</f>
        <v>Elsikkerhet Norge AS</v>
      </c>
      <c r="M1115" s="45" cm="1">
        <f t="array" ref="M1115">_xlfn.IFS(L1115=Kontrakter!$C$3,Kontrakter!$D$3,L1115=Kontrakter!$C$2,Kontrakter!$D$2,L1115=Kontrakter!$C$4,Kontrakter!$D$4,L1115=Kontrakter!$C$5,Kontrakter!$D$5,L1115=Kontrakter!$C$6,Kontrakter!$D$6,L1115=Kontrakter!$C$7,Kontrakter!$D$7,L1115=Kontrakter!$C$8,Kontrakter!$D$8,L1115=Kontrakter!$C$9,Kontrakter!$D$9,L1115=Kontrakter!$C$10,Kontrakter!$D$10,L1115=Kontrakter!$C$11,Kontrakter!$D$11)</f>
        <v>48055999</v>
      </c>
      <c r="N1115" s="47" t="str" cm="1">
        <f t="array" ref="N1115">_xlfn.IFS(L1115=Kontrakter!$C$3,Kontrakter!$E$3,L1115=Kontrakter!$C$2,Kontrakter!$E$2,L1115=Kontrakter!$C$4,Kontrakter!$E$4,L1115=Kontrakter!$C$5,Kontrakter!$E$5,L1115=Kontrakter!$C$6,Kontrakter!$E$6,L1115=Kontrakter!$C$7,Kontrakter!$E$7,L1115=Kontrakter!$C$8,Kontrakter!$E$8,L1115=Kontrakter!$C$9,Kontrakter!$E$9,L1115=Kontrakter!$C$10,Kontrakter!$E$10,L1115=Kontrakter!$C$11,Kontrakter!$E$11)</f>
        <v>tilsyn@elvia.no</v>
      </c>
    </row>
    <row r="1116" spans="1:14" s="42" customFormat="1" x14ac:dyDescent="0.3">
      <c r="A1116" s="48">
        <v>2270</v>
      </c>
      <c r="B1116" s="42" t="s">
        <v>1269</v>
      </c>
      <c r="C1116" s="42" t="s">
        <v>1592</v>
      </c>
      <c r="F1116" s="42">
        <v>3418</v>
      </c>
      <c r="G1116" s="42" t="s">
        <v>1237</v>
      </c>
      <c r="H1116" s="45" t="s">
        <v>1374</v>
      </c>
      <c r="I1116" s="46">
        <v>10</v>
      </c>
      <c r="J1116" s="46" t="s">
        <v>1421</v>
      </c>
      <c r="K1116" s="46"/>
      <c r="L1116" s="45" t="str" cm="1">
        <f t="array" ref="L1116">_xlfn.IFS(H1116=Kontrakter!$B$3,Kontrakter!$C$3,H1116=Kontrakter!$B$2,Kontrakter!$C$2,H1116=Kontrakter!$B$4,Kontrakter!$C$4,H1116=Kontrakter!$B$5,Kontrakter!$C$5,H1116=Kontrakter!$B$6,Kontrakter!$C$6,H1116=Kontrakter!$B$7,Kontrakter!$C$7,H1116=Kontrakter!$B$8,Kontrakter!$C$8,H1116=Kontrakter!$B$9,Kontrakter!$C$9,H1116=Kontrakter!$B$10,Kontrakter!$C$10,H1116=Kontrakter!$B$11,Kontrakter!$C$11)</f>
        <v>Elsikkerhet Norge AS</v>
      </c>
      <c r="M1116" s="45" cm="1">
        <f t="array" ref="M1116">_xlfn.IFS(L1116=Kontrakter!$C$3,Kontrakter!$D$3,L1116=Kontrakter!$C$2,Kontrakter!$D$2,L1116=Kontrakter!$C$4,Kontrakter!$D$4,L1116=Kontrakter!$C$5,Kontrakter!$D$5,L1116=Kontrakter!$C$6,Kontrakter!$D$6,L1116=Kontrakter!$C$7,Kontrakter!$D$7,L1116=Kontrakter!$C$8,Kontrakter!$D$8,L1116=Kontrakter!$C$9,Kontrakter!$D$9,L1116=Kontrakter!$C$10,Kontrakter!$D$10,L1116=Kontrakter!$C$11,Kontrakter!$D$11)</f>
        <v>48055999</v>
      </c>
      <c r="N1116" s="47" t="str" cm="1">
        <f t="array" ref="N1116">_xlfn.IFS(L1116=Kontrakter!$C$3,Kontrakter!$E$3,L1116=Kontrakter!$C$2,Kontrakter!$E$2,L1116=Kontrakter!$C$4,Kontrakter!$E$4,L1116=Kontrakter!$C$5,Kontrakter!$E$5,L1116=Kontrakter!$C$6,Kontrakter!$E$6,L1116=Kontrakter!$C$7,Kontrakter!$E$7,L1116=Kontrakter!$C$8,Kontrakter!$E$8,L1116=Kontrakter!$C$9,Kontrakter!$E$9,L1116=Kontrakter!$C$10,Kontrakter!$E$10,L1116=Kontrakter!$C$11,Kontrakter!$E$11)</f>
        <v>tilsyn@elvia.no</v>
      </c>
    </row>
    <row r="1117" spans="1:14" s="42" customFormat="1" x14ac:dyDescent="0.3">
      <c r="A1117" s="48">
        <v>2271</v>
      </c>
      <c r="B1117" s="42" t="s">
        <v>1616</v>
      </c>
      <c r="G1117" s="42" t="s">
        <v>1237</v>
      </c>
      <c r="H1117" s="45" t="s">
        <v>1374</v>
      </c>
      <c r="I1117" s="46">
        <v>10</v>
      </c>
      <c r="J1117" s="46" t="s">
        <v>1421</v>
      </c>
      <c r="K1117" s="46"/>
      <c r="L1117" s="45" t="str" cm="1">
        <f t="array" ref="L1117">_xlfn.IFS(H1117=Kontrakter!$B$3,Kontrakter!$C$3,H1117=Kontrakter!$B$2,Kontrakter!$C$2,H1117=Kontrakter!$B$4,Kontrakter!$C$4,H1117=Kontrakter!$B$5,Kontrakter!$C$5,H1117=Kontrakter!$B$6,Kontrakter!$C$6,H1117=Kontrakter!$B$7,Kontrakter!$C$7,H1117=Kontrakter!$B$8,Kontrakter!$C$8,H1117=Kontrakter!$B$9,Kontrakter!$C$9,H1117=Kontrakter!$B$10,Kontrakter!$C$10,H1117=Kontrakter!$B$11,Kontrakter!$C$11)</f>
        <v>Elsikkerhet Norge AS</v>
      </c>
      <c r="M1117" s="45" cm="1">
        <f t="array" ref="M1117">_xlfn.IFS(L1117=Kontrakter!$C$3,Kontrakter!$D$3,L1117=Kontrakter!$C$2,Kontrakter!$D$2,L1117=Kontrakter!$C$4,Kontrakter!$D$4,L1117=Kontrakter!$C$5,Kontrakter!$D$5,L1117=Kontrakter!$C$6,Kontrakter!$D$6,L1117=Kontrakter!$C$7,Kontrakter!$D$7,L1117=Kontrakter!$C$8,Kontrakter!$D$8,L1117=Kontrakter!$C$9,Kontrakter!$D$9,L1117=Kontrakter!$C$10,Kontrakter!$D$10,L1117=Kontrakter!$C$11,Kontrakter!$D$11)</f>
        <v>48055999</v>
      </c>
      <c r="N1117" s="47" t="str" cm="1">
        <f t="array" ref="N1117">_xlfn.IFS(L1117=Kontrakter!$C$3,Kontrakter!$E$3,L1117=Kontrakter!$C$2,Kontrakter!$E$2,L1117=Kontrakter!$C$4,Kontrakter!$E$4,L1117=Kontrakter!$C$5,Kontrakter!$E$5,L1117=Kontrakter!$C$6,Kontrakter!$E$6,L1117=Kontrakter!$C$7,Kontrakter!$E$7,L1117=Kontrakter!$C$8,Kontrakter!$E$8,L1117=Kontrakter!$C$9,Kontrakter!$E$9,L1117=Kontrakter!$C$10,Kontrakter!$E$10,L1117=Kontrakter!$C$11,Kontrakter!$E$11)</f>
        <v>tilsyn@elvia.no</v>
      </c>
    </row>
    <row r="1118" spans="1:14" s="42" customFormat="1" x14ac:dyDescent="0.3">
      <c r="A1118" s="48">
        <v>2280</v>
      </c>
      <c r="B1118" s="42" t="s">
        <v>1270</v>
      </c>
      <c r="C1118" s="42" t="s">
        <v>1593</v>
      </c>
      <c r="F1118" s="42">
        <v>3418</v>
      </c>
      <c r="G1118" s="42" t="s">
        <v>1237</v>
      </c>
      <c r="H1118" s="45" t="s">
        <v>1374</v>
      </c>
      <c r="I1118" s="46">
        <v>10</v>
      </c>
      <c r="J1118" s="46" t="s">
        <v>1421</v>
      </c>
      <c r="K1118" s="46"/>
      <c r="L1118" s="45" t="str" cm="1">
        <f t="array" ref="L1118">_xlfn.IFS(H1118=Kontrakter!$B$3,Kontrakter!$C$3,H1118=Kontrakter!$B$2,Kontrakter!$C$2,H1118=Kontrakter!$B$4,Kontrakter!$C$4,H1118=Kontrakter!$B$5,Kontrakter!$C$5,H1118=Kontrakter!$B$6,Kontrakter!$C$6,H1118=Kontrakter!$B$7,Kontrakter!$C$7,H1118=Kontrakter!$B$8,Kontrakter!$C$8,H1118=Kontrakter!$B$9,Kontrakter!$C$9,H1118=Kontrakter!$B$10,Kontrakter!$C$10,H1118=Kontrakter!$B$11,Kontrakter!$C$11)</f>
        <v>Elsikkerhet Norge AS</v>
      </c>
      <c r="M1118" s="45" cm="1">
        <f t="array" ref="M1118">_xlfn.IFS(L1118=Kontrakter!$C$3,Kontrakter!$D$3,L1118=Kontrakter!$C$2,Kontrakter!$D$2,L1118=Kontrakter!$C$4,Kontrakter!$D$4,L1118=Kontrakter!$C$5,Kontrakter!$D$5,L1118=Kontrakter!$C$6,Kontrakter!$D$6,L1118=Kontrakter!$C$7,Kontrakter!$D$7,L1118=Kontrakter!$C$8,Kontrakter!$D$8,L1118=Kontrakter!$C$9,Kontrakter!$D$9,L1118=Kontrakter!$C$10,Kontrakter!$D$10,L1118=Kontrakter!$C$11,Kontrakter!$D$11)</f>
        <v>48055999</v>
      </c>
      <c r="N1118" s="47" t="str" cm="1">
        <f t="array" ref="N1118">_xlfn.IFS(L1118=Kontrakter!$C$3,Kontrakter!$E$3,L1118=Kontrakter!$C$2,Kontrakter!$E$2,L1118=Kontrakter!$C$4,Kontrakter!$E$4,L1118=Kontrakter!$C$5,Kontrakter!$E$5,L1118=Kontrakter!$C$6,Kontrakter!$E$6,L1118=Kontrakter!$C$7,Kontrakter!$E$7,L1118=Kontrakter!$C$8,Kontrakter!$E$8,L1118=Kontrakter!$C$9,Kontrakter!$E$9,L1118=Kontrakter!$C$10,Kontrakter!$E$10,L1118=Kontrakter!$C$11,Kontrakter!$E$11)</f>
        <v>tilsyn@elvia.no</v>
      </c>
    </row>
    <row r="1119" spans="1:14" s="42" customFormat="1" x14ac:dyDescent="0.3">
      <c r="A1119" s="48">
        <v>2283</v>
      </c>
      <c r="B1119" s="42" t="s">
        <v>1271</v>
      </c>
      <c r="C1119" s="42" t="s">
        <v>1594</v>
      </c>
      <c r="F1119" s="42">
        <v>3418</v>
      </c>
      <c r="G1119" s="42" t="s">
        <v>1237</v>
      </c>
      <c r="H1119" s="45" t="s">
        <v>1374</v>
      </c>
      <c r="I1119" s="46">
        <v>10</v>
      </c>
      <c r="J1119" s="46" t="s">
        <v>1421</v>
      </c>
      <c r="K1119" s="46"/>
      <c r="L1119" s="45" t="str" cm="1">
        <f t="array" ref="L1119">_xlfn.IFS(H1119=Kontrakter!$B$3,Kontrakter!$C$3,H1119=Kontrakter!$B$2,Kontrakter!$C$2,H1119=Kontrakter!$B$4,Kontrakter!$C$4,H1119=Kontrakter!$B$5,Kontrakter!$C$5,H1119=Kontrakter!$B$6,Kontrakter!$C$6,H1119=Kontrakter!$B$7,Kontrakter!$C$7,H1119=Kontrakter!$B$8,Kontrakter!$C$8,H1119=Kontrakter!$B$9,Kontrakter!$C$9,H1119=Kontrakter!$B$10,Kontrakter!$C$10,H1119=Kontrakter!$B$11,Kontrakter!$C$11)</f>
        <v>Elsikkerhet Norge AS</v>
      </c>
      <c r="M1119" s="45" cm="1">
        <f t="array" ref="M1119">_xlfn.IFS(L1119=Kontrakter!$C$3,Kontrakter!$D$3,L1119=Kontrakter!$C$2,Kontrakter!$D$2,L1119=Kontrakter!$C$4,Kontrakter!$D$4,L1119=Kontrakter!$C$5,Kontrakter!$D$5,L1119=Kontrakter!$C$6,Kontrakter!$D$6,L1119=Kontrakter!$C$7,Kontrakter!$D$7,L1119=Kontrakter!$C$8,Kontrakter!$D$8,L1119=Kontrakter!$C$9,Kontrakter!$D$9,L1119=Kontrakter!$C$10,Kontrakter!$D$10,L1119=Kontrakter!$C$11,Kontrakter!$D$11)</f>
        <v>48055999</v>
      </c>
      <c r="N1119" s="47" t="str" cm="1">
        <f t="array" ref="N1119">_xlfn.IFS(L1119=Kontrakter!$C$3,Kontrakter!$E$3,L1119=Kontrakter!$C$2,Kontrakter!$E$2,L1119=Kontrakter!$C$4,Kontrakter!$E$4,L1119=Kontrakter!$C$5,Kontrakter!$E$5,L1119=Kontrakter!$C$6,Kontrakter!$E$6,L1119=Kontrakter!$C$7,Kontrakter!$E$7,L1119=Kontrakter!$C$8,Kontrakter!$E$8,L1119=Kontrakter!$C$9,Kontrakter!$E$9,L1119=Kontrakter!$C$10,Kontrakter!$E$10,L1119=Kontrakter!$C$11,Kontrakter!$E$11)</f>
        <v>tilsyn@elvia.no</v>
      </c>
    </row>
    <row r="1120" spans="1:14" s="42" customFormat="1" x14ac:dyDescent="0.3">
      <c r="A1120" s="48">
        <v>2301</v>
      </c>
      <c r="B1120" s="42" t="s">
        <v>1272</v>
      </c>
      <c r="C1120" s="42" t="s">
        <v>1477</v>
      </c>
      <c r="F1120" s="42">
        <v>3403</v>
      </c>
      <c r="G1120" s="42" t="s">
        <v>1237</v>
      </c>
      <c r="H1120" s="45" t="s">
        <v>1374</v>
      </c>
      <c r="I1120" s="46">
        <v>10</v>
      </c>
      <c r="J1120" s="46" t="s">
        <v>1410</v>
      </c>
      <c r="K1120" s="46"/>
      <c r="L1120" s="45" t="str" cm="1">
        <f t="array" ref="L1120">_xlfn.IFS(H1120=Kontrakter!$B$3,Kontrakter!$C$3,H1120=Kontrakter!$B$2,Kontrakter!$C$2,H1120=Kontrakter!$B$4,Kontrakter!$C$4,H1120=Kontrakter!$B$5,Kontrakter!$C$5,H1120=Kontrakter!$B$6,Kontrakter!$C$6,H1120=Kontrakter!$B$7,Kontrakter!$C$7,H1120=Kontrakter!$B$8,Kontrakter!$C$8,H1120=Kontrakter!$B$9,Kontrakter!$C$9,H1120=Kontrakter!$B$10,Kontrakter!$C$10,H1120=Kontrakter!$B$11,Kontrakter!$C$11)</f>
        <v>Elsikkerhet Norge AS</v>
      </c>
      <c r="M1120" s="45" cm="1">
        <f t="array" ref="M1120">_xlfn.IFS(L1120=Kontrakter!$C$3,Kontrakter!$D$3,L1120=Kontrakter!$C$2,Kontrakter!$D$2,L1120=Kontrakter!$C$4,Kontrakter!$D$4,L1120=Kontrakter!$C$5,Kontrakter!$D$5,L1120=Kontrakter!$C$6,Kontrakter!$D$6,L1120=Kontrakter!$C$7,Kontrakter!$D$7,L1120=Kontrakter!$C$8,Kontrakter!$D$8,L1120=Kontrakter!$C$9,Kontrakter!$D$9,L1120=Kontrakter!$C$10,Kontrakter!$D$10,L1120=Kontrakter!$C$11,Kontrakter!$D$11)</f>
        <v>48055999</v>
      </c>
      <c r="N1120" s="47" t="str" cm="1">
        <f t="array" ref="N1120">_xlfn.IFS(L1120=Kontrakter!$C$3,Kontrakter!$E$3,L1120=Kontrakter!$C$2,Kontrakter!$E$2,L1120=Kontrakter!$C$4,Kontrakter!$E$4,L1120=Kontrakter!$C$5,Kontrakter!$E$5,L1120=Kontrakter!$C$6,Kontrakter!$E$6,L1120=Kontrakter!$C$7,Kontrakter!$E$7,L1120=Kontrakter!$C$8,Kontrakter!$E$8,L1120=Kontrakter!$C$9,Kontrakter!$E$9,L1120=Kontrakter!$C$10,Kontrakter!$E$10,L1120=Kontrakter!$C$11,Kontrakter!$E$11)</f>
        <v>tilsyn@elvia.no</v>
      </c>
    </row>
    <row r="1121" spans="1:14" s="42" customFormat="1" x14ac:dyDescent="0.3">
      <c r="A1121" s="48">
        <v>2305</v>
      </c>
      <c r="B1121" s="42" t="s">
        <v>1410</v>
      </c>
      <c r="G1121" s="42" t="s">
        <v>1237</v>
      </c>
      <c r="H1121" s="45" t="s">
        <v>1374</v>
      </c>
      <c r="I1121" s="46">
        <v>10</v>
      </c>
      <c r="J1121" s="46" t="s">
        <v>1410</v>
      </c>
      <c r="K1121" s="46"/>
      <c r="L1121" s="45" t="str" cm="1">
        <f t="array" ref="L1121">_xlfn.IFS(H1121=Kontrakter!$B$3,Kontrakter!$C$3,H1121=Kontrakter!$B$2,Kontrakter!$C$2,H1121=Kontrakter!$B$4,Kontrakter!$C$4,H1121=Kontrakter!$B$5,Kontrakter!$C$5,H1121=Kontrakter!$B$6,Kontrakter!$C$6,H1121=Kontrakter!$B$7,Kontrakter!$C$7,H1121=Kontrakter!$B$8,Kontrakter!$C$8,H1121=Kontrakter!$B$9,Kontrakter!$C$9,H1121=Kontrakter!$B$10,Kontrakter!$C$10,H1121=Kontrakter!$B$11,Kontrakter!$C$11)</f>
        <v>Elsikkerhet Norge AS</v>
      </c>
      <c r="M1121" s="45" cm="1">
        <f t="array" ref="M1121">_xlfn.IFS(L1121=Kontrakter!$C$3,Kontrakter!$D$3,L1121=Kontrakter!$C$2,Kontrakter!$D$2,L1121=Kontrakter!$C$4,Kontrakter!$D$4,L1121=Kontrakter!$C$5,Kontrakter!$D$5,L1121=Kontrakter!$C$6,Kontrakter!$D$6,L1121=Kontrakter!$C$7,Kontrakter!$D$7,L1121=Kontrakter!$C$8,Kontrakter!$D$8,L1121=Kontrakter!$C$9,Kontrakter!$D$9,L1121=Kontrakter!$C$10,Kontrakter!$D$10,L1121=Kontrakter!$C$11,Kontrakter!$D$11)</f>
        <v>48055999</v>
      </c>
      <c r="N1121" s="47" t="str" cm="1">
        <f t="array" ref="N1121">_xlfn.IFS(L1121=Kontrakter!$C$3,Kontrakter!$E$3,L1121=Kontrakter!$C$2,Kontrakter!$E$2,L1121=Kontrakter!$C$4,Kontrakter!$E$4,L1121=Kontrakter!$C$5,Kontrakter!$E$5,L1121=Kontrakter!$C$6,Kontrakter!$E$6,L1121=Kontrakter!$C$7,Kontrakter!$E$7,L1121=Kontrakter!$C$8,Kontrakter!$E$8,L1121=Kontrakter!$C$9,Kontrakter!$E$9,L1121=Kontrakter!$C$10,Kontrakter!$E$10,L1121=Kontrakter!$C$11,Kontrakter!$E$11)</f>
        <v>tilsyn@elvia.no</v>
      </c>
    </row>
    <row r="1122" spans="1:14" s="42" customFormat="1" x14ac:dyDescent="0.3">
      <c r="A1122" s="48">
        <v>2306</v>
      </c>
      <c r="B1122" s="42" t="s">
        <v>1272</v>
      </c>
      <c r="C1122" s="42" t="s">
        <v>1482</v>
      </c>
      <c r="F1122" s="42">
        <v>3403</v>
      </c>
      <c r="G1122" s="42" t="s">
        <v>1237</v>
      </c>
      <c r="H1122" s="45" t="s">
        <v>1374</v>
      </c>
      <c r="I1122" s="46">
        <v>10</v>
      </c>
      <c r="J1122" s="46" t="s">
        <v>1410</v>
      </c>
      <c r="K1122" s="46"/>
      <c r="L1122" s="45" t="str" cm="1">
        <f t="array" ref="L1122">_xlfn.IFS(H1122=Kontrakter!$B$3,Kontrakter!$C$3,H1122=Kontrakter!$B$2,Kontrakter!$C$2,H1122=Kontrakter!$B$4,Kontrakter!$C$4,H1122=Kontrakter!$B$5,Kontrakter!$C$5,H1122=Kontrakter!$B$6,Kontrakter!$C$6,H1122=Kontrakter!$B$7,Kontrakter!$C$7,H1122=Kontrakter!$B$8,Kontrakter!$C$8,H1122=Kontrakter!$B$9,Kontrakter!$C$9,H1122=Kontrakter!$B$10,Kontrakter!$C$10,H1122=Kontrakter!$B$11,Kontrakter!$C$11)</f>
        <v>Elsikkerhet Norge AS</v>
      </c>
      <c r="M1122" s="45" cm="1">
        <f t="array" ref="M1122">_xlfn.IFS(L1122=Kontrakter!$C$3,Kontrakter!$D$3,L1122=Kontrakter!$C$2,Kontrakter!$D$2,L1122=Kontrakter!$C$4,Kontrakter!$D$4,L1122=Kontrakter!$C$5,Kontrakter!$D$5,L1122=Kontrakter!$C$6,Kontrakter!$D$6,L1122=Kontrakter!$C$7,Kontrakter!$D$7,L1122=Kontrakter!$C$8,Kontrakter!$D$8,L1122=Kontrakter!$C$9,Kontrakter!$D$9,L1122=Kontrakter!$C$10,Kontrakter!$D$10,L1122=Kontrakter!$C$11,Kontrakter!$D$11)</f>
        <v>48055999</v>
      </c>
      <c r="N1122" s="47" t="str" cm="1">
        <f t="array" ref="N1122">_xlfn.IFS(L1122=Kontrakter!$C$3,Kontrakter!$E$3,L1122=Kontrakter!$C$2,Kontrakter!$E$2,L1122=Kontrakter!$C$4,Kontrakter!$E$4,L1122=Kontrakter!$C$5,Kontrakter!$E$5,L1122=Kontrakter!$C$6,Kontrakter!$E$6,L1122=Kontrakter!$C$7,Kontrakter!$E$7,L1122=Kontrakter!$C$8,Kontrakter!$E$8,L1122=Kontrakter!$C$9,Kontrakter!$E$9,L1122=Kontrakter!$C$10,Kontrakter!$E$10,L1122=Kontrakter!$C$11,Kontrakter!$E$11)</f>
        <v>tilsyn@elvia.no</v>
      </c>
    </row>
    <row r="1123" spans="1:14" s="42" customFormat="1" x14ac:dyDescent="0.3">
      <c r="A1123" s="48">
        <v>2308</v>
      </c>
      <c r="B1123" s="42" t="s">
        <v>1272</v>
      </c>
      <c r="C1123" s="42" t="s">
        <v>1483</v>
      </c>
      <c r="F1123" s="42">
        <v>3403</v>
      </c>
      <c r="G1123" s="42" t="s">
        <v>1237</v>
      </c>
      <c r="H1123" s="45" t="s">
        <v>1374</v>
      </c>
      <c r="I1123" s="46">
        <v>10</v>
      </c>
      <c r="J1123" s="46" t="s">
        <v>1410</v>
      </c>
      <c r="K1123" s="46"/>
      <c r="L1123" s="45" t="str" cm="1">
        <f t="array" ref="L1123">_xlfn.IFS(H1123=Kontrakter!$B$3,Kontrakter!$C$3,H1123=Kontrakter!$B$2,Kontrakter!$C$2,H1123=Kontrakter!$B$4,Kontrakter!$C$4,H1123=Kontrakter!$B$5,Kontrakter!$C$5,H1123=Kontrakter!$B$6,Kontrakter!$C$6,H1123=Kontrakter!$B$7,Kontrakter!$C$7,H1123=Kontrakter!$B$8,Kontrakter!$C$8,H1123=Kontrakter!$B$9,Kontrakter!$C$9,H1123=Kontrakter!$B$10,Kontrakter!$C$10,H1123=Kontrakter!$B$11,Kontrakter!$C$11)</f>
        <v>Elsikkerhet Norge AS</v>
      </c>
      <c r="M1123" s="45" cm="1">
        <f t="array" ref="M1123">_xlfn.IFS(L1123=Kontrakter!$C$3,Kontrakter!$D$3,L1123=Kontrakter!$C$2,Kontrakter!$D$2,L1123=Kontrakter!$C$4,Kontrakter!$D$4,L1123=Kontrakter!$C$5,Kontrakter!$D$5,L1123=Kontrakter!$C$6,Kontrakter!$D$6,L1123=Kontrakter!$C$7,Kontrakter!$D$7,L1123=Kontrakter!$C$8,Kontrakter!$D$8,L1123=Kontrakter!$C$9,Kontrakter!$D$9,L1123=Kontrakter!$C$10,Kontrakter!$D$10,L1123=Kontrakter!$C$11,Kontrakter!$D$11)</f>
        <v>48055999</v>
      </c>
      <c r="N1123" s="47" t="str" cm="1">
        <f t="array" ref="N1123">_xlfn.IFS(L1123=Kontrakter!$C$3,Kontrakter!$E$3,L1123=Kontrakter!$C$2,Kontrakter!$E$2,L1123=Kontrakter!$C$4,Kontrakter!$E$4,L1123=Kontrakter!$C$5,Kontrakter!$E$5,L1123=Kontrakter!$C$6,Kontrakter!$E$6,L1123=Kontrakter!$C$7,Kontrakter!$E$7,L1123=Kontrakter!$C$8,Kontrakter!$E$8,L1123=Kontrakter!$C$9,Kontrakter!$E$9,L1123=Kontrakter!$C$10,Kontrakter!$E$10,L1123=Kontrakter!$C$11,Kontrakter!$E$11)</f>
        <v>tilsyn@elvia.no</v>
      </c>
    </row>
    <row r="1124" spans="1:14" s="42" customFormat="1" x14ac:dyDescent="0.3">
      <c r="A1124" s="48">
        <v>2310</v>
      </c>
      <c r="B1124" s="42" t="s">
        <v>1423</v>
      </c>
      <c r="G1124" s="42" t="s">
        <v>1237</v>
      </c>
      <c r="H1124" s="45" t="s">
        <v>1374</v>
      </c>
      <c r="I1124" s="46">
        <v>10</v>
      </c>
      <c r="J1124" s="46" t="s">
        <v>1423</v>
      </c>
      <c r="K1124" s="46"/>
      <c r="L1124" s="45" t="str" cm="1">
        <f t="array" ref="L1124">_xlfn.IFS(H1124=Kontrakter!$B$3,Kontrakter!$C$3,H1124=Kontrakter!$B$2,Kontrakter!$C$2,H1124=Kontrakter!$B$4,Kontrakter!$C$4,H1124=Kontrakter!$B$5,Kontrakter!$C$5,H1124=Kontrakter!$B$6,Kontrakter!$C$6,H1124=Kontrakter!$B$7,Kontrakter!$C$7,H1124=Kontrakter!$B$8,Kontrakter!$C$8,H1124=Kontrakter!$B$9,Kontrakter!$C$9,H1124=Kontrakter!$B$10,Kontrakter!$C$10,H1124=Kontrakter!$B$11,Kontrakter!$C$11)</f>
        <v>Elsikkerhet Norge AS</v>
      </c>
      <c r="M1124" s="45" cm="1">
        <f t="array" ref="M1124">_xlfn.IFS(L1124=Kontrakter!$C$3,Kontrakter!$D$3,L1124=Kontrakter!$C$2,Kontrakter!$D$2,L1124=Kontrakter!$C$4,Kontrakter!$D$4,L1124=Kontrakter!$C$5,Kontrakter!$D$5,L1124=Kontrakter!$C$6,Kontrakter!$D$6,L1124=Kontrakter!$C$7,Kontrakter!$D$7,L1124=Kontrakter!$C$8,Kontrakter!$D$8,L1124=Kontrakter!$C$9,Kontrakter!$D$9,L1124=Kontrakter!$C$10,Kontrakter!$D$10,L1124=Kontrakter!$C$11,Kontrakter!$D$11)</f>
        <v>48055999</v>
      </c>
      <c r="N1124" s="47" t="str" cm="1">
        <f t="array" ref="N1124">_xlfn.IFS(L1124=Kontrakter!$C$3,Kontrakter!$E$3,L1124=Kontrakter!$C$2,Kontrakter!$E$2,L1124=Kontrakter!$C$4,Kontrakter!$E$4,L1124=Kontrakter!$C$5,Kontrakter!$E$5,L1124=Kontrakter!$C$6,Kontrakter!$E$6,L1124=Kontrakter!$C$7,Kontrakter!$E$7,L1124=Kontrakter!$C$8,Kontrakter!$E$8,L1124=Kontrakter!$C$9,Kontrakter!$E$9,L1124=Kontrakter!$C$10,Kontrakter!$E$10,L1124=Kontrakter!$C$11,Kontrakter!$E$11)</f>
        <v>tilsyn@elvia.no</v>
      </c>
    </row>
    <row r="1125" spans="1:14" s="42" customFormat="1" x14ac:dyDescent="0.3">
      <c r="A1125" s="48">
        <v>2312</v>
      </c>
      <c r="B1125" s="42" t="s">
        <v>1424</v>
      </c>
      <c r="C1125" s="42" t="s">
        <v>1431</v>
      </c>
      <c r="D1125" s="42" t="s">
        <v>16</v>
      </c>
      <c r="F1125" s="42">
        <v>3413</v>
      </c>
      <c r="G1125" s="42" t="s">
        <v>1237</v>
      </c>
      <c r="H1125" s="45" t="s">
        <v>1374</v>
      </c>
      <c r="I1125" s="46">
        <v>10</v>
      </c>
      <c r="J1125" s="46" t="s">
        <v>1423</v>
      </c>
      <c r="K1125" s="46"/>
      <c r="L1125" s="45" t="str" cm="1">
        <f t="array" ref="L1125">_xlfn.IFS(H1125=Kontrakter!$B$3,Kontrakter!$C$3,H1125=Kontrakter!$B$2,Kontrakter!$C$2,H1125=Kontrakter!$B$4,Kontrakter!$C$4,H1125=Kontrakter!$B$5,Kontrakter!$C$5,H1125=Kontrakter!$B$6,Kontrakter!$C$6,H1125=Kontrakter!$B$7,Kontrakter!$C$7,H1125=Kontrakter!$B$8,Kontrakter!$C$8,H1125=Kontrakter!$B$9,Kontrakter!$C$9,H1125=Kontrakter!$B$10,Kontrakter!$C$10,H1125=Kontrakter!$B$11,Kontrakter!$C$11)</f>
        <v>Elsikkerhet Norge AS</v>
      </c>
      <c r="M1125" s="45" cm="1">
        <f t="array" ref="M1125">_xlfn.IFS(L1125=Kontrakter!$C$3,Kontrakter!$D$3,L1125=Kontrakter!$C$2,Kontrakter!$D$2,L1125=Kontrakter!$C$4,Kontrakter!$D$4,L1125=Kontrakter!$C$5,Kontrakter!$D$5,L1125=Kontrakter!$C$6,Kontrakter!$D$6,L1125=Kontrakter!$C$7,Kontrakter!$D$7,L1125=Kontrakter!$C$8,Kontrakter!$D$8,L1125=Kontrakter!$C$9,Kontrakter!$D$9,L1125=Kontrakter!$C$10,Kontrakter!$D$10,L1125=Kontrakter!$C$11,Kontrakter!$D$11)</f>
        <v>48055999</v>
      </c>
      <c r="N1125" s="47" t="str" cm="1">
        <f t="array" ref="N1125">_xlfn.IFS(L1125=Kontrakter!$C$3,Kontrakter!$E$3,L1125=Kontrakter!$C$2,Kontrakter!$E$2,L1125=Kontrakter!$C$4,Kontrakter!$E$4,L1125=Kontrakter!$C$5,Kontrakter!$E$5,L1125=Kontrakter!$C$6,Kontrakter!$E$6,L1125=Kontrakter!$C$7,Kontrakter!$E$7,L1125=Kontrakter!$C$8,Kontrakter!$E$8,L1125=Kontrakter!$C$9,Kontrakter!$E$9,L1125=Kontrakter!$C$10,Kontrakter!$E$10,L1125=Kontrakter!$C$11,Kontrakter!$E$11)</f>
        <v>tilsyn@elvia.no</v>
      </c>
    </row>
    <row r="1126" spans="1:14" s="42" customFormat="1" x14ac:dyDescent="0.3">
      <c r="A1126" s="48">
        <v>2315</v>
      </c>
      <c r="B1126" s="42" t="s">
        <v>1272</v>
      </c>
      <c r="C1126" s="42" t="s">
        <v>1484</v>
      </c>
      <c r="F1126" s="42">
        <v>3403</v>
      </c>
      <c r="G1126" s="42" t="s">
        <v>1237</v>
      </c>
      <c r="H1126" s="45" t="s">
        <v>1374</v>
      </c>
      <c r="I1126" s="46">
        <v>10</v>
      </c>
      <c r="J1126" s="46" t="s">
        <v>1410</v>
      </c>
      <c r="K1126" s="46"/>
      <c r="L1126" s="45" t="str" cm="1">
        <f t="array" ref="L1126">_xlfn.IFS(H1126=Kontrakter!$B$3,Kontrakter!$C$3,H1126=Kontrakter!$B$2,Kontrakter!$C$2,H1126=Kontrakter!$B$4,Kontrakter!$C$4,H1126=Kontrakter!$B$5,Kontrakter!$C$5,H1126=Kontrakter!$B$6,Kontrakter!$C$6,H1126=Kontrakter!$B$7,Kontrakter!$C$7,H1126=Kontrakter!$B$8,Kontrakter!$C$8,H1126=Kontrakter!$B$9,Kontrakter!$C$9,H1126=Kontrakter!$B$10,Kontrakter!$C$10,H1126=Kontrakter!$B$11,Kontrakter!$C$11)</f>
        <v>Elsikkerhet Norge AS</v>
      </c>
      <c r="M1126" s="45" cm="1">
        <f t="array" ref="M1126">_xlfn.IFS(L1126=Kontrakter!$C$3,Kontrakter!$D$3,L1126=Kontrakter!$C$2,Kontrakter!$D$2,L1126=Kontrakter!$C$4,Kontrakter!$D$4,L1126=Kontrakter!$C$5,Kontrakter!$D$5,L1126=Kontrakter!$C$6,Kontrakter!$D$6,L1126=Kontrakter!$C$7,Kontrakter!$D$7,L1126=Kontrakter!$C$8,Kontrakter!$D$8,L1126=Kontrakter!$C$9,Kontrakter!$D$9,L1126=Kontrakter!$C$10,Kontrakter!$D$10,L1126=Kontrakter!$C$11,Kontrakter!$D$11)</f>
        <v>48055999</v>
      </c>
      <c r="N1126" s="47" t="str" cm="1">
        <f t="array" ref="N1126">_xlfn.IFS(L1126=Kontrakter!$C$3,Kontrakter!$E$3,L1126=Kontrakter!$C$2,Kontrakter!$E$2,L1126=Kontrakter!$C$4,Kontrakter!$E$4,L1126=Kontrakter!$C$5,Kontrakter!$E$5,L1126=Kontrakter!$C$6,Kontrakter!$E$6,L1126=Kontrakter!$C$7,Kontrakter!$E$7,L1126=Kontrakter!$C$8,Kontrakter!$E$8,L1126=Kontrakter!$C$9,Kontrakter!$E$9,L1126=Kontrakter!$C$10,Kontrakter!$E$10,L1126=Kontrakter!$C$11,Kontrakter!$E$11)</f>
        <v>tilsyn@elvia.no</v>
      </c>
    </row>
    <row r="1127" spans="1:14" s="42" customFormat="1" x14ac:dyDescent="0.3">
      <c r="A1127" s="48">
        <v>2316</v>
      </c>
      <c r="B1127" s="42" t="s">
        <v>1272</v>
      </c>
      <c r="C1127" s="42" t="s">
        <v>1485</v>
      </c>
      <c r="F1127" s="42">
        <v>3403</v>
      </c>
      <c r="G1127" s="42" t="s">
        <v>1237</v>
      </c>
      <c r="H1127" s="45" t="s">
        <v>1374</v>
      </c>
      <c r="I1127" s="46">
        <v>10</v>
      </c>
      <c r="J1127" s="46" t="s">
        <v>1410</v>
      </c>
      <c r="K1127" s="46"/>
      <c r="L1127" s="45" t="str" cm="1">
        <f t="array" ref="L1127">_xlfn.IFS(H1127=Kontrakter!$B$3,Kontrakter!$C$3,H1127=Kontrakter!$B$2,Kontrakter!$C$2,H1127=Kontrakter!$B$4,Kontrakter!$C$4,H1127=Kontrakter!$B$5,Kontrakter!$C$5,H1127=Kontrakter!$B$6,Kontrakter!$C$6,H1127=Kontrakter!$B$7,Kontrakter!$C$7,H1127=Kontrakter!$B$8,Kontrakter!$C$8,H1127=Kontrakter!$B$9,Kontrakter!$C$9,H1127=Kontrakter!$B$10,Kontrakter!$C$10,H1127=Kontrakter!$B$11,Kontrakter!$C$11)</f>
        <v>Elsikkerhet Norge AS</v>
      </c>
      <c r="M1127" s="45" cm="1">
        <f t="array" ref="M1127">_xlfn.IFS(L1127=Kontrakter!$C$3,Kontrakter!$D$3,L1127=Kontrakter!$C$2,Kontrakter!$D$2,L1127=Kontrakter!$C$4,Kontrakter!$D$4,L1127=Kontrakter!$C$5,Kontrakter!$D$5,L1127=Kontrakter!$C$6,Kontrakter!$D$6,L1127=Kontrakter!$C$7,Kontrakter!$D$7,L1127=Kontrakter!$C$8,Kontrakter!$D$8,L1127=Kontrakter!$C$9,Kontrakter!$D$9,L1127=Kontrakter!$C$10,Kontrakter!$D$10,L1127=Kontrakter!$C$11,Kontrakter!$D$11)</f>
        <v>48055999</v>
      </c>
      <c r="N1127" s="47" t="str" cm="1">
        <f t="array" ref="N1127">_xlfn.IFS(L1127=Kontrakter!$C$3,Kontrakter!$E$3,L1127=Kontrakter!$C$2,Kontrakter!$E$2,L1127=Kontrakter!$C$4,Kontrakter!$E$4,L1127=Kontrakter!$C$5,Kontrakter!$E$5,L1127=Kontrakter!$C$6,Kontrakter!$E$6,L1127=Kontrakter!$C$7,Kontrakter!$E$7,L1127=Kontrakter!$C$8,Kontrakter!$E$8,L1127=Kontrakter!$C$9,Kontrakter!$E$9,L1127=Kontrakter!$C$10,Kontrakter!$E$10,L1127=Kontrakter!$C$11,Kontrakter!$E$11)</f>
        <v>tilsyn@elvia.no</v>
      </c>
    </row>
    <row r="1128" spans="1:14" s="42" customFormat="1" x14ac:dyDescent="0.3">
      <c r="A1128" s="48">
        <v>2317</v>
      </c>
      <c r="B1128" s="42" t="s">
        <v>1272</v>
      </c>
      <c r="C1128" s="42" t="s">
        <v>1486</v>
      </c>
      <c r="F1128" s="42">
        <v>3403</v>
      </c>
      <c r="G1128" s="42" t="s">
        <v>1237</v>
      </c>
      <c r="H1128" s="45" t="s">
        <v>1374</v>
      </c>
      <c r="I1128" s="46">
        <v>10</v>
      </c>
      <c r="J1128" s="46" t="s">
        <v>1410</v>
      </c>
      <c r="K1128" s="46"/>
      <c r="L1128" s="45" t="str" cm="1">
        <f t="array" ref="L1128">_xlfn.IFS(H1128=Kontrakter!$B$3,Kontrakter!$C$3,H1128=Kontrakter!$B$2,Kontrakter!$C$2,H1128=Kontrakter!$B$4,Kontrakter!$C$4,H1128=Kontrakter!$B$5,Kontrakter!$C$5,H1128=Kontrakter!$B$6,Kontrakter!$C$6,H1128=Kontrakter!$B$7,Kontrakter!$C$7,H1128=Kontrakter!$B$8,Kontrakter!$C$8,H1128=Kontrakter!$B$9,Kontrakter!$C$9,H1128=Kontrakter!$B$10,Kontrakter!$C$10,H1128=Kontrakter!$B$11,Kontrakter!$C$11)</f>
        <v>Elsikkerhet Norge AS</v>
      </c>
      <c r="M1128" s="45" cm="1">
        <f t="array" ref="M1128">_xlfn.IFS(L1128=Kontrakter!$C$3,Kontrakter!$D$3,L1128=Kontrakter!$C$2,Kontrakter!$D$2,L1128=Kontrakter!$C$4,Kontrakter!$D$4,L1128=Kontrakter!$C$5,Kontrakter!$D$5,L1128=Kontrakter!$C$6,Kontrakter!$D$6,L1128=Kontrakter!$C$7,Kontrakter!$D$7,L1128=Kontrakter!$C$8,Kontrakter!$D$8,L1128=Kontrakter!$C$9,Kontrakter!$D$9,L1128=Kontrakter!$C$10,Kontrakter!$D$10,L1128=Kontrakter!$C$11,Kontrakter!$D$11)</f>
        <v>48055999</v>
      </c>
      <c r="N1128" s="47" t="str" cm="1">
        <f t="array" ref="N1128">_xlfn.IFS(L1128=Kontrakter!$C$3,Kontrakter!$E$3,L1128=Kontrakter!$C$2,Kontrakter!$E$2,L1128=Kontrakter!$C$4,Kontrakter!$E$4,L1128=Kontrakter!$C$5,Kontrakter!$E$5,L1128=Kontrakter!$C$6,Kontrakter!$E$6,L1128=Kontrakter!$C$7,Kontrakter!$E$7,L1128=Kontrakter!$C$8,Kontrakter!$E$8,L1128=Kontrakter!$C$9,Kontrakter!$E$9,L1128=Kontrakter!$C$10,Kontrakter!$E$10,L1128=Kontrakter!$C$11,Kontrakter!$E$11)</f>
        <v>tilsyn@elvia.no</v>
      </c>
    </row>
    <row r="1129" spans="1:14" s="42" customFormat="1" x14ac:dyDescent="0.3">
      <c r="A1129" s="48">
        <v>2318</v>
      </c>
      <c r="B1129" s="42" t="s">
        <v>1272</v>
      </c>
      <c r="C1129" s="42" t="s">
        <v>1487</v>
      </c>
      <c r="F1129" s="42">
        <v>3403</v>
      </c>
      <c r="G1129" s="42" t="s">
        <v>1237</v>
      </c>
      <c r="H1129" s="45" t="s">
        <v>1374</v>
      </c>
      <c r="I1129" s="46">
        <v>10</v>
      </c>
      <c r="J1129" s="46" t="s">
        <v>1410</v>
      </c>
      <c r="K1129" s="46"/>
      <c r="L1129" s="45" t="str" cm="1">
        <f t="array" ref="L1129">_xlfn.IFS(H1129=Kontrakter!$B$3,Kontrakter!$C$3,H1129=Kontrakter!$B$2,Kontrakter!$C$2,H1129=Kontrakter!$B$4,Kontrakter!$C$4,H1129=Kontrakter!$B$5,Kontrakter!$C$5,H1129=Kontrakter!$B$6,Kontrakter!$C$6,H1129=Kontrakter!$B$7,Kontrakter!$C$7,H1129=Kontrakter!$B$8,Kontrakter!$C$8,H1129=Kontrakter!$B$9,Kontrakter!$C$9,H1129=Kontrakter!$B$10,Kontrakter!$C$10,H1129=Kontrakter!$B$11,Kontrakter!$C$11)</f>
        <v>Elsikkerhet Norge AS</v>
      </c>
      <c r="M1129" s="45" cm="1">
        <f t="array" ref="M1129">_xlfn.IFS(L1129=Kontrakter!$C$3,Kontrakter!$D$3,L1129=Kontrakter!$C$2,Kontrakter!$D$2,L1129=Kontrakter!$C$4,Kontrakter!$D$4,L1129=Kontrakter!$C$5,Kontrakter!$D$5,L1129=Kontrakter!$C$6,Kontrakter!$D$6,L1129=Kontrakter!$C$7,Kontrakter!$D$7,L1129=Kontrakter!$C$8,Kontrakter!$D$8,L1129=Kontrakter!$C$9,Kontrakter!$D$9,L1129=Kontrakter!$C$10,Kontrakter!$D$10,L1129=Kontrakter!$C$11,Kontrakter!$D$11)</f>
        <v>48055999</v>
      </c>
      <c r="N1129" s="47" t="str" cm="1">
        <f t="array" ref="N1129">_xlfn.IFS(L1129=Kontrakter!$C$3,Kontrakter!$E$3,L1129=Kontrakter!$C$2,Kontrakter!$E$2,L1129=Kontrakter!$C$4,Kontrakter!$E$4,L1129=Kontrakter!$C$5,Kontrakter!$E$5,L1129=Kontrakter!$C$6,Kontrakter!$E$6,L1129=Kontrakter!$C$7,Kontrakter!$E$7,L1129=Kontrakter!$C$8,Kontrakter!$E$8,L1129=Kontrakter!$C$9,Kontrakter!$E$9,L1129=Kontrakter!$C$10,Kontrakter!$E$10,L1129=Kontrakter!$C$11,Kontrakter!$E$11)</f>
        <v>tilsyn@elvia.no</v>
      </c>
    </row>
    <row r="1130" spans="1:14" s="42" customFormat="1" x14ac:dyDescent="0.3">
      <c r="A1130" s="48">
        <v>2319</v>
      </c>
      <c r="B1130" s="42" t="s">
        <v>1272</v>
      </c>
      <c r="C1130" s="42" t="s">
        <v>1488</v>
      </c>
      <c r="F1130" s="42">
        <v>3403</v>
      </c>
      <c r="G1130" s="42" t="s">
        <v>1237</v>
      </c>
      <c r="H1130" s="45" t="s">
        <v>1374</v>
      </c>
      <c r="I1130" s="46">
        <v>10</v>
      </c>
      <c r="J1130" s="46" t="s">
        <v>1410</v>
      </c>
      <c r="K1130" s="46"/>
      <c r="L1130" s="45" t="str" cm="1">
        <f t="array" ref="L1130">_xlfn.IFS(H1130=Kontrakter!$B$3,Kontrakter!$C$3,H1130=Kontrakter!$B$2,Kontrakter!$C$2,H1130=Kontrakter!$B$4,Kontrakter!$C$4,H1130=Kontrakter!$B$5,Kontrakter!$C$5,H1130=Kontrakter!$B$6,Kontrakter!$C$6,H1130=Kontrakter!$B$7,Kontrakter!$C$7,H1130=Kontrakter!$B$8,Kontrakter!$C$8,H1130=Kontrakter!$B$9,Kontrakter!$C$9,H1130=Kontrakter!$B$10,Kontrakter!$C$10,H1130=Kontrakter!$B$11,Kontrakter!$C$11)</f>
        <v>Elsikkerhet Norge AS</v>
      </c>
      <c r="M1130" s="45" cm="1">
        <f t="array" ref="M1130">_xlfn.IFS(L1130=Kontrakter!$C$3,Kontrakter!$D$3,L1130=Kontrakter!$C$2,Kontrakter!$D$2,L1130=Kontrakter!$C$4,Kontrakter!$D$4,L1130=Kontrakter!$C$5,Kontrakter!$D$5,L1130=Kontrakter!$C$6,Kontrakter!$D$6,L1130=Kontrakter!$C$7,Kontrakter!$D$7,L1130=Kontrakter!$C$8,Kontrakter!$D$8,L1130=Kontrakter!$C$9,Kontrakter!$D$9,L1130=Kontrakter!$C$10,Kontrakter!$D$10,L1130=Kontrakter!$C$11,Kontrakter!$D$11)</f>
        <v>48055999</v>
      </c>
      <c r="N1130" s="47" t="str" cm="1">
        <f t="array" ref="N1130">_xlfn.IFS(L1130=Kontrakter!$C$3,Kontrakter!$E$3,L1130=Kontrakter!$C$2,Kontrakter!$E$2,L1130=Kontrakter!$C$4,Kontrakter!$E$4,L1130=Kontrakter!$C$5,Kontrakter!$E$5,L1130=Kontrakter!$C$6,Kontrakter!$E$6,L1130=Kontrakter!$C$7,Kontrakter!$E$7,L1130=Kontrakter!$C$8,Kontrakter!$E$8,L1130=Kontrakter!$C$9,Kontrakter!$E$9,L1130=Kontrakter!$C$10,Kontrakter!$E$10,L1130=Kontrakter!$C$11,Kontrakter!$E$11)</f>
        <v>tilsyn@elvia.no</v>
      </c>
    </row>
    <row r="1131" spans="1:14" s="42" customFormat="1" x14ac:dyDescent="0.3">
      <c r="A1131" s="48">
        <v>2320</v>
      </c>
      <c r="B1131" s="42" t="s">
        <v>1273</v>
      </c>
      <c r="C1131" s="42" t="s">
        <v>1531</v>
      </c>
      <c r="F1131" s="42">
        <v>3411</v>
      </c>
      <c r="G1131" s="42" t="s">
        <v>1237</v>
      </c>
      <c r="H1131" s="45" t="s">
        <v>1373</v>
      </c>
      <c r="I1131" s="46">
        <v>9</v>
      </c>
      <c r="J1131" s="46" t="s">
        <v>1414</v>
      </c>
      <c r="K1131" s="46"/>
      <c r="L1131" s="45" t="str" cm="1">
        <f t="array" ref="L1131">_xlfn.IFS(H1131=Kontrakter!$B$3,Kontrakter!$C$3,H1131=Kontrakter!$B$2,Kontrakter!$C$2,H1131=Kontrakter!$B$4,Kontrakter!$C$4,H1131=Kontrakter!$B$5,Kontrakter!$C$5,H1131=Kontrakter!$B$6,Kontrakter!$C$6,H1131=Kontrakter!$B$7,Kontrakter!$C$7,H1131=Kontrakter!$B$8,Kontrakter!$C$8,H1131=Kontrakter!$B$9,Kontrakter!$C$9,H1131=Kontrakter!$B$10,Kontrakter!$C$10,H1131=Kontrakter!$B$11,Kontrakter!$C$11)</f>
        <v>Elsikkerhet Norge AS</v>
      </c>
      <c r="M1131" s="45" cm="1">
        <f t="array" ref="M1131">_xlfn.IFS(L1131=Kontrakter!$C$3,Kontrakter!$D$3,L1131=Kontrakter!$C$2,Kontrakter!$D$2,L1131=Kontrakter!$C$4,Kontrakter!$D$4,L1131=Kontrakter!$C$5,Kontrakter!$D$5,L1131=Kontrakter!$C$6,Kontrakter!$D$6,L1131=Kontrakter!$C$7,Kontrakter!$D$7,L1131=Kontrakter!$C$8,Kontrakter!$D$8,L1131=Kontrakter!$C$9,Kontrakter!$D$9,L1131=Kontrakter!$C$10,Kontrakter!$D$10,L1131=Kontrakter!$C$11,Kontrakter!$D$11)</f>
        <v>48055999</v>
      </c>
      <c r="N1131" s="47" t="str" cm="1">
        <f t="array" ref="N1131">_xlfn.IFS(L1131=Kontrakter!$C$3,Kontrakter!$E$3,L1131=Kontrakter!$C$2,Kontrakter!$E$2,L1131=Kontrakter!$C$4,Kontrakter!$E$4,L1131=Kontrakter!$C$5,Kontrakter!$E$5,L1131=Kontrakter!$C$6,Kontrakter!$E$6,L1131=Kontrakter!$C$7,Kontrakter!$E$7,L1131=Kontrakter!$C$8,Kontrakter!$E$8,L1131=Kontrakter!$C$9,Kontrakter!$E$9,L1131=Kontrakter!$C$10,Kontrakter!$E$10,L1131=Kontrakter!$C$11,Kontrakter!$E$11)</f>
        <v>tilsyn@elvia.no</v>
      </c>
    </row>
    <row r="1132" spans="1:14" s="42" customFormat="1" x14ac:dyDescent="0.3">
      <c r="A1132" s="48">
        <v>2321</v>
      </c>
      <c r="B1132" s="42" t="s">
        <v>1272</v>
      </c>
      <c r="C1132" s="42" t="s">
        <v>1489</v>
      </c>
      <c r="F1132" s="42">
        <v>3403</v>
      </c>
      <c r="G1132" s="42" t="s">
        <v>1237</v>
      </c>
      <c r="H1132" s="45" t="s">
        <v>1374</v>
      </c>
      <c r="I1132" s="46">
        <v>10</v>
      </c>
      <c r="J1132" s="46" t="s">
        <v>1410</v>
      </c>
      <c r="K1132" s="46"/>
      <c r="L1132" s="45" t="str" cm="1">
        <f t="array" ref="L1132">_xlfn.IFS(H1132=Kontrakter!$B$3,Kontrakter!$C$3,H1132=Kontrakter!$B$2,Kontrakter!$C$2,H1132=Kontrakter!$B$4,Kontrakter!$C$4,H1132=Kontrakter!$B$5,Kontrakter!$C$5,H1132=Kontrakter!$B$6,Kontrakter!$C$6,H1132=Kontrakter!$B$7,Kontrakter!$C$7,H1132=Kontrakter!$B$8,Kontrakter!$C$8,H1132=Kontrakter!$B$9,Kontrakter!$C$9,H1132=Kontrakter!$B$10,Kontrakter!$C$10,H1132=Kontrakter!$B$11,Kontrakter!$C$11)</f>
        <v>Elsikkerhet Norge AS</v>
      </c>
      <c r="M1132" s="45" cm="1">
        <f t="array" ref="M1132">_xlfn.IFS(L1132=Kontrakter!$C$3,Kontrakter!$D$3,L1132=Kontrakter!$C$2,Kontrakter!$D$2,L1132=Kontrakter!$C$4,Kontrakter!$D$4,L1132=Kontrakter!$C$5,Kontrakter!$D$5,L1132=Kontrakter!$C$6,Kontrakter!$D$6,L1132=Kontrakter!$C$7,Kontrakter!$D$7,L1132=Kontrakter!$C$8,Kontrakter!$D$8,L1132=Kontrakter!$C$9,Kontrakter!$D$9,L1132=Kontrakter!$C$10,Kontrakter!$D$10,L1132=Kontrakter!$C$11,Kontrakter!$D$11)</f>
        <v>48055999</v>
      </c>
      <c r="N1132" s="47" t="str" cm="1">
        <f t="array" ref="N1132">_xlfn.IFS(L1132=Kontrakter!$C$3,Kontrakter!$E$3,L1132=Kontrakter!$C$2,Kontrakter!$E$2,L1132=Kontrakter!$C$4,Kontrakter!$E$4,L1132=Kontrakter!$C$5,Kontrakter!$E$5,L1132=Kontrakter!$C$6,Kontrakter!$E$6,L1132=Kontrakter!$C$7,Kontrakter!$E$7,L1132=Kontrakter!$C$8,Kontrakter!$E$8,L1132=Kontrakter!$C$9,Kontrakter!$E$9,L1132=Kontrakter!$C$10,Kontrakter!$E$10,L1132=Kontrakter!$C$11,Kontrakter!$E$11)</f>
        <v>tilsyn@elvia.no</v>
      </c>
    </row>
    <row r="1133" spans="1:14" s="42" customFormat="1" x14ac:dyDescent="0.3">
      <c r="A1133" s="48">
        <v>2322</v>
      </c>
      <c r="B1133" s="42" t="s">
        <v>1275</v>
      </c>
      <c r="C1133" s="42" t="s">
        <v>1490</v>
      </c>
      <c r="F1133" s="42">
        <v>3403</v>
      </c>
      <c r="G1133" s="42" t="s">
        <v>1237</v>
      </c>
      <c r="H1133" s="45" t="s">
        <v>1374</v>
      </c>
      <c r="I1133" s="46">
        <v>10</v>
      </c>
      <c r="J1133" s="46" t="s">
        <v>1410</v>
      </c>
      <c r="K1133" s="46"/>
      <c r="L1133" s="45" t="str" cm="1">
        <f t="array" ref="L1133">_xlfn.IFS(H1133=Kontrakter!$B$3,Kontrakter!$C$3,H1133=Kontrakter!$B$2,Kontrakter!$C$2,H1133=Kontrakter!$B$4,Kontrakter!$C$4,H1133=Kontrakter!$B$5,Kontrakter!$C$5,H1133=Kontrakter!$B$6,Kontrakter!$C$6,H1133=Kontrakter!$B$7,Kontrakter!$C$7,H1133=Kontrakter!$B$8,Kontrakter!$C$8,H1133=Kontrakter!$B$9,Kontrakter!$C$9,H1133=Kontrakter!$B$10,Kontrakter!$C$10,H1133=Kontrakter!$B$11,Kontrakter!$C$11)</f>
        <v>Elsikkerhet Norge AS</v>
      </c>
      <c r="M1133" s="45" cm="1">
        <f t="array" ref="M1133">_xlfn.IFS(L1133=Kontrakter!$C$3,Kontrakter!$D$3,L1133=Kontrakter!$C$2,Kontrakter!$D$2,L1133=Kontrakter!$C$4,Kontrakter!$D$4,L1133=Kontrakter!$C$5,Kontrakter!$D$5,L1133=Kontrakter!$C$6,Kontrakter!$D$6,L1133=Kontrakter!$C$7,Kontrakter!$D$7,L1133=Kontrakter!$C$8,Kontrakter!$D$8,L1133=Kontrakter!$C$9,Kontrakter!$D$9,L1133=Kontrakter!$C$10,Kontrakter!$D$10,L1133=Kontrakter!$C$11,Kontrakter!$D$11)</f>
        <v>48055999</v>
      </c>
      <c r="N1133" s="47" t="str" cm="1">
        <f t="array" ref="N1133">_xlfn.IFS(L1133=Kontrakter!$C$3,Kontrakter!$E$3,L1133=Kontrakter!$C$2,Kontrakter!$E$2,L1133=Kontrakter!$C$4,Kontrakter!$E$4,L1133=Kontrakter!$C$5,Kontrakter!$E$5,L1133=Kontrakter!$C$6,Kontrakter!$E$6,L1133=Kontrakter!$C$7,Kontrakter!$E$7,L1133=Kontrakter!$C$8,Kontrakter!$E$8,L1133=Kontrakter!$C$9,Kontrakter!$E$9,L1133=Kontrakter!$C$10,Kontrakter!$E$10,L1133=Kontrakter!$C$11,Kontrakter!$E$11)</f>
        <v>tilsyn@elvia.no</v>
      </c>
    </row>
    <row r="1134" spans="1:14" s="42" customFormat="1" x14ac:dyDescent="0.3">
      <c r="A1134" s="48">
        <v>2323</v>
      </c>
      <c r="B1134" s="42" t="s">
        <v>1276</v>
      </c>
      <c r="C1134" s="42" t="s">
        <v>1491</v>
      </c>
      <c r="F1134" s="42">
        <v>3403</v>
      </c>
      <c r="G1134" s="42" t="s">
        <v>1237</v>
      </c>
      <c r="H1134" s="45" t="s">
        <v>1374</v>
      </c>
      <c r="I1134" s="46">
        <v>10</v>
      </c>
      <c r="J1134" s="46" t="s">
        <v>1410</v>
      </c>
      <c r="K1134" s="46"/>
      <c r="L1134" s="45" t="str" cm="1">
        <f t="array" ref="L1134">_xlfn.IFS(H1134=Kontrakter!$B$3,Kontrakter!$C$3,H1134=Kontrakter!$B$2,Kontrakter!$C$2,H1134=Kontrakter!$B$4,Kontrakter!$C$4,H1134=Kontrakter!$B$5,Kontrakter!$C$5,H1134=Kontrakter!$B$6,Kontrakter!$C$6,H1134=Kontrakter!$B$7,Kontrakter!$C$7,H1134=Kontrakter!$B$8,Kontrakter!$C$8,H1134=Kontrakter!$B$9,Kontrakter!$C$9,H1134=Kontrakter!$B$10,Kontrakter!$C$10,H1134=Kontrakter!$B$11,Kontrakter!$C$11)</f>
        <v>Elsikkerhet Norge AS</v>
      </c>
      <c r="M1134" s="45" cm="1">
        <f t="array" ref="M1134">_xlfn.IFS(L1134=Kontrakter!$C$3,Kontrakter!$D$3,L1134=Kontrakter!$C$2,Kontrakter!$D$2,L1134=Kontrakter!$C$4,Kontrakter!$D$4,L1134=Kontrakter!$C$5,Kontrakter!$D$5,L1134=Kontrakter!$C$6,Kontrakter!$D$6,L1134=Kontrakter!$C$7,Kontrakter!$D$7,L1134=Kontrakter!$C$8,Kontrakter!$D$8,L1134=Kontrakter!$C$9,Kontrakter!$D$9,L1134=Kontrakter!$C$10,Kontrakter!$D$10,L1134=Kontrakter!$C$11,Kontrakter!$D$11)</f>
        <v>48055999</v>
      </c>
      <c r="N1134" s="47" t="str" cm="1">
        <f t="array" ref="N1134">_xlfn.IFS(L1134=Kontrakter!$C$3,Kontrakter!$E$3,L1134=Kontrakter!$C$2,Kontrakter!$E$2,L1134=Kontrakter!$C$4,Kontrakter!$E$4,L1134=Kontrakter!$C$5,Kontrakter!$E$5,L1134=Kontrakter!$C$6,Kontrakter!$E$6,L1134=Kontrakter!$C$7,Kontrakter!$E$7,L1134=Kontrakter!$C$8,Kontrakter!$E$8,L1134=Kontrakter!$C$9,Kontrakter!$E$9,L1134=Kontrakter!$C$10,Kontrakter!$E$10,L1134=Kontrakter!$C$11,Kontrakter!$E$11)</f>
        <v>tilsyn@elvia.no</v>
      </c>
    </row>
    <row r="1135" spans="1:14" s="42" customFormat="1" x14ac:dyDescent="0.3">
      <c r="A1135" s="48">
        <v>2324</v>
      </c>
      <c r="B1135" s="42" t="s">
        <v>1277</v>
      </c>
      <c r="C1135" s="42" t="s">
        <v>1492</v>
      </c>
      <c r="F1135" s="42">
        <v>3403</v>
      </c>
      <c r="G1135" s="42" t="s">
        <v>1237</v>
      </c>
      <c r="H1135" s="45" t="s">
        <v>1374</v>
      </c>
      <c r="I1135" s="46">
        <v>10</v>
      </c>
      <c r="J1135" s="46" t="s">
        <v>1410</v>
      </c>
      <c r="K1135" s="46"/>
      <c r="L1135" s="45" t="str" cm="1">
        <f t="array" ref="L1135">_xlfn.IFS(H1135=Kontrakter!$B$3,Kontrakter!$C$3,H1135=Kontrakter!$B$2,Kontrakter!$C$2,H1135=Kontrakter!$B$4,Kontrakter!$C$4,H1135=Kontrakter!$B$5,Kontrakter!$C$5,H1135=Kontrakter!$B$6,Kontrakter!$C$6,H1135=Kontrakter!$B$7,Kontrakter!$C$7,H1135=Kontrakter!$B$8,Kontrakter!$C$8,H1135=Kontrakter!$B$9,Kontrakter!$C$9,H1135=Kontrakter!$B$10,Kontrakter!$C$10,H1135=Kontrakter!$B$11,Kontrakter!$C$11)</f>
        <v>Elsikkerhet Norge AS</v>
      </c>
      <c r="M1135" s="45" cm="1">
        <f t="array" ref="M1135">_xlfn.IFS(L1135=Kontrakter!$C$3,Kontrakter!$D$3,L1135=Kontrakter!$C$2,Kontrakter!$D$2,L1135=Kontrakter!$C$4,Kontrakter!$D$4,L1135=Kontrakter!$C$5,Kontrakter!$D$5,L1135=Kontrakter!$C$6,Kontrakter!$D$6,L1135=Kontrakter!$C$7,Kontrakter!$D$7,L1135=Kontrakter!$C$8,Kontrakter!$D$8,L1135=Kontrakter!$C$9,Kontrakter!$D$9,L1135=Kontrakter!$C$10,Kontrakter!$D$10,L1135=Kontrakter!$C$11,Kontrakter!$D$11)</f>
        <v>48055999</v>
      </c>
      <c r="N1135" s="47" t="str" cm="1">
        <f t="array" ref="N1135">_xlfn.IFS(L1135=Kontrakter!$C$3,Kontrakter!$E$3,L1135=Kontrakter!$C$2,Kontrakter!$E$2,L1135=Kontrakter!$C$4,Kontrakter!$E$4,L1135=Kontrakter!$C$5,Kontrakter!$E$5,L1135=Kontrakter!$C$6,Kontrakter!$E$6,L1135=Kontrakter!$C$7,Kontrakter!$E$7,L1135=Kontrakter!$C$8,Kontrakter!$E$8,L1135=Kontrakter!$C$9,Kontrakter!$E$9,L1135=Kontrakter!$C$10,Kontrakter!$E$10,L1135=Kontrakter!$C$11,Kontrakter!$E$11)</f>
        <v>tilsyn@elvia.no</v>
      </c>
    </row>
    <row r="1136" spans="1:14" s="42" customFormat="1" x14ac:dyDescent="0.3">
      <c r="A1136" s="48">
        <v>2330</v>
      </c>
      <c r="B1136" s="42" t="s">
        <v>1425</v>
      </c>
      <c r="C1136" s="42" t="s">
        <v>1432</v>
      </c>
      <c r="D1136" s="42" t="s">
        <v>15</v>
      </c>
      <c r="F1136" s="42">
        <v>3413</v>
      </c>
      <c r="G1136" s="42" t="s">
        <v>1237</v>
      </c>
      <c r="H1136" s="45" t="s">
        <v>1374</v>
      </c>
      <c r="I1136" s="46">
        <v>10</v>
      </c>
      <c r="J1136" s="46" t="s">
        <v>1423</v>
      </c>
      <c r="K1136" s="46"/>
      <c r="L1136" s="45" t="str" cm="1">
        <f t="array" ref="L1136">_xlfn.IFS(H1136=Kontrakter!$B$3,Kontrakter!$C$3,H1136=Kontrakter!$B$2,Kontrakter!$C$2,H1136=Kontrakter!$B$4,Kontrakter!$C$4,H1136=Kontrakter!$B$5,Kontrakter!$C$5,H1136=Kontrakter!$B$6,Kontrakter!$C$6,H1136=Kontrakter!$B$7,Kontrakter!$C$7,H1136=Kontrakter!$B$8,Kontrakter!$C$8,H1136=Kontrakter!$B$9,Kontrakter!$C$9,H1136=Kontrakter!$B$10,Kontrakter!$C$10,H1136=Kontrakter!$B$11,Kontrakter!$C$11)</f>
        <v>Elsikkerhet Norge AS</v>
      </c>
      <c r="M1136" s="45" cm="1">
        <f t="array" ref="M1136">_xlfn.IFS(L1136=Kontrakter!$C$3,Kontrakter!$D$3,L1136=Kontrakter!$C$2,Kontrakter!$D$2,L1136=Kontrakter!$C$4,Kontrakter!$D$4,L1136=Kontrakter!$C$5,Kontrakter!$D$5,L1136=Kontrakter!$C$6,Kontrakter!$D$6,L1136=Kontrakter!$C$7,Kontrakter!$D$7,L1136=Kontrakter!$C$8,Kontrakter!$D$8,L1136=Kontrakter!$C$9,Kontrakter!$D$9,L1136=Kontrakter!$C$10,Kontrakter!$D$10,L1136=Kontrakter!$C$11,Kontrakter!$D$11)</f>
        <v>48055999</v>
      </c>
      <c r="N1136" s="47" t="str" cm="1">
        <f t="array" ref="N1136">_xlfn.IFS(L1136=Kontrakter!$C$3,Kontrakter!$E$3,L1136=Kontrakter!$C$2,Kontrakter!$E$2,L1136=Kontrakter!$C$4,Kontrakter!$E$4,L1136=Kontrakter!$C$5,Kontrakter!$E$5,L1136=Kontrakter!$C$6,Kontrakter!$E$6,L1136=Kontrakter!$C$7,Kontrakter!$E$7,L1136=Kontrakter!$C$8,Kontrakter!$E$8,L1136=Kontrakter!$C$9,Kontrakter!$E$9,L1136=Kontrakter!$C$10,Kontrakter!$E$10,L1136=Kontrakter!$C$11,Kontrakter!$E$11)</f>
        <v>tilsyn@elvia.no</v>
      </c>
    </row>
    <row r="1137" spans="1:14" s="42" customFormat="1" x14ac:dyDescent="0.3">
      <c r="A1137" s="48">
        <v>2332</v>
      </c>
      <c r="B1137" s="42" t="s">
        <v>1426</v>
      </c>
      <c r="F1137" s="42">
        <v>3413</v>
      </c>
      <c r="G1137" s="42" t="s">
        <v>1237</v>
      </c>
      <c r="H1137" s="45" t="s">
        <v>1374</v>
      </c>
      <c r="I1137" s="46">
        <v>10</v>
      </c>
      <c r="J1137" s="46" t="s">
        <v>1423</v>
      </c>
      <c r="K1137" s="46"/>
      <c r="L1137" s="45" t="str" cm="1">
        <f t="array" ref="L1137">_xlfn.IFS(H1137=Kontrakter!$B$3,Kontrakter!$C$3,H1137=Kontrakter!$B$2,Kontrakter!$C$2,H1137=Kontrakter!$B$4,Kontrakter!$C$4,H1137=Kontrakter!$B$5,Kontrakter!$C$5,H1137=Kontrakter!$B$6,Kontrakter!$C$6,H1137=Kontrakter!$B$7,Kontrakter!$C$7,H1137=Kontrakter!$B$8,Kontrakter!$C$8,H1137=Kontrakter!$B$9,Kontrakter!$C$9,H1137=Kontrakter!$B$10,Kontrakter!$C$10,H1137=Kontrakter!$B$11,Kontrakter!$C$11)</f>
        <v>Elsikkerhet Norge AS</v>
      </c>
      <c r="M1137" s="45" cm="1">
        <f t="array" ref="M1137">_xlfn.IFS(L1137=Kontrakter!$C$3,Kontrakter!$D$3,L1137=Kontrakter!$C$2,Kontrakter!$D$2,L1137=Kontrakter!$C$4,Kontrakter!$D$4,L1137=Kontrakter!$C$5,Kontrakter!$D$5,L1137=Kontrakter!$C$6,Kontrakter!$D$6,L1137=Kontrakter!$C$7,Kontrakter!$D$7,L1137=Kontrakter!$C$8,Kontrakter!$D$8,L1137=Kontrakter!$C$9,Kontrakter!$D$9,L1137=Kontrakter!$C$10,Kontrakter!$D$10,L1137=Kontrakter!$C$11,Kontrakter!$D$11)</f>
        <v>48055999</v>
      </c>
      <c r="N1137" s="47" t="str" cm="1">
        <f t="array" ref="N1137">_xlfn.IFS(L1137=Kontrakter!$C$3,Kontrakter!$E$3,L1137=Kontrakter!$C$2,Kontrakter!$E$2,L1137=Kontrakter!$C$4,Kontrakter!$E$4,L1137=Kontrakter!$C$5,Kontrakter!$E$5,L1137=Kontrakter!$C$6,Kontrakter!$E$6,L1137=Kontrakter!$C$7,Kontrakter!$E$7,L1137=Kontrakter!$C$8,Kontrakter!$E$8,L1137=Kontrakter!$C$9,Kontrakter!$E$9,L1137=Kontrakter!$C$10,Kontrakter!$E$10,L1137=Kontrakter!$C$11,Kontrakter!$E$11)</f>
        <v>tilsyn@elvia.no</v>
      </c>
    </row>
    <row r="1138" spans="1:14" s="42" customFormat="1" x14ac:dyDescent="0.3">
      <c r="A1138" s="48">
        <v>2334</v>
      </c>
      <c r="B1138" s="42" t="s">
        <v>1427</v>
      </c>
      <c r="F1138" s="42">
        <v>3413</v>
      </c>
      <c r="G1138" s="42" t="s">
        <v>1237</v>
      </c>
      <c r="H1138" s="45" t="s">
        <v>1374</v>
      </c>
      <c r="I1138" s="46">
        <v>10</v>
      </c>
      <c r="J1138" s="46" t="s">
        <v>1423</v>
      </c>
      <c r="K1138" s="46"/>
      <c r="L1138" s="45" t="str" cm="1">
        <f t="array" ref="L1138">_xlfn.IFS(H1138=Kontrakter!$B$3,Kontrakter!$C$3,H1138=Kontrakter!$B$2,Kontrakter!$C$2,H1138=Kontrakter!$B$4,Kontrakter!$C$4,H1138=Kontrakter!$B$5,Kontrakter!$C$5,H1138=Kontrakter!$B$6,Kontrakter!$C$6,H1138=Kontrakter!$B$7,Kontrakter!$C$7,H1138=Kontrakter!$B$8,Kontrakter!$C$8,H1138=Kontrakter!$B$9,Kontrakter!$C$9,H1138=Kontrakter!$B$10,Kontrakter!$C$10,H1138=Kontrakter!$B$11,Kontrakter!$C$11)</f>
        <v>Elsikkerhet Norge AS</v>
      </c>
      <c r="M1138" s="45" cm="1">
        <f t="array" ref="M1138">_xlfn.IFS(L1138=Kontrakter!$C$3,Kontrakter!$D$3,L1138=Kontrakter!$C$2,Kontrakter!$D$2,L1138=Kontrakter!$C$4,Kontrakter!$D$4,L1138=Kontrakter!$C$5,Kontrakter!$D$5,L1138=Kontrakter!$C$6,Kontrakter!$D$6,L1138=Kontrakter!$C$7,Kontrakter!$D$7,L1138=Kontrakter!$C$8,Kontrakter!$D$8,L1138=Kontrakter!$C$9,Kontrakter!$D$9,L1138=Kontrakter!$C$10,Kontrakter!$D$10,L1138=Kontrakter!$C$11,Kontrakter!$D$11)</f>
        <v>48055999</v>
      </c>
      <c r="N1138" s="47" t="str" cm="1">
        <f t="array" ref="N1138">_xlfn.IFS(L1138=Kontrakter!$C$3,Kontrakter!$E$3,L1138=Kontrakter!$C$2,Kontrakter!$E$2,L1138=Kontrakter!$C$4,Kontrakter!$E$4,L1138=Kontrakter!$C$5,Kontrakter!$E$5,L1138=Kontrakter!$C$6,Kontrakter!$E$6,L1138=Kontrakter!$C$7,Kontrakter!$E$7,L1138=Kontrakter!$C$8,Kontrakter!$E$8,L1138=Kontrakter!$C$9,Kontrakter!$E$9,L1138=Kontrakter!$C$10,Kontrakter!$E$10,L1138=Kontrakter!$C$11,Kontrakter!$E$11)</f>
        <v>tilsyn@elvia.no</v>
      </c>
    </row>
    <row r="1139" spans="1:14" s="42" customFormat="1" x14ac:dyDescent="0.3">
      <c r="A1139" s="48">
        <v>2335</v>
      </c>
      <c r="B1139" s="42" t="s">
        <v>1423</v>
      </c>
      <c r="C1139" s="42" t="s">
        <v>1433</v>
      </c>
      <c r="F1139" s="42">
        <v>3413</v>
      </c>
      <c r="G1139" s="42" t="s">
        <v>1237</v>
      </c>
      <c r="H1139" s="45" t="s">
        <v>1374</v>
      </c>
      <c r="I1139" s="46">
        <v>10</v>
      </c>
      <c r="J1139" s="46" t="s">
        <v>1423</v>
      </c>
      <c r="K1139" s="46"/>
      <c r="L1139" s="45" t="str" cm="1">
        <f t="array" ref="L1139">_xlfn.IFS(H1139=Kontrakter!$B$3,Kontrakter!$C$3,H1139=Kontrakter!$B$2,Kontrakter!$C$2,H1139=Kontrakter!$B$4,Kontrakter!$C$4,H1139=Kontrakter!$B$5,Kontrakter!$C$5,H1139=Kontrakter!$B$6,Kontrakter!$C$6,H1139=Kontrakter!$B$7,Kontrakter!$C$7,H1139=Kontrakter!$B$8,Kontrakter!$C$8,H1139=Kontrakter!$B$9,Kontrakter!$C$9,H1139=Kontrakter!$B$10,Kontrakter!$C$10,H1139=Kontrakter!$B$11,Kontrakter!$C$11)</f>
        <v>Elsikkerhet Norge AS</v>
      </c>
      <c r="M1139" s="45" cm="1">
        <f t="array" ref="M1139">_xlfn.IFS(L1139=Kontrakter!$C$3,Kontrakter!$D$3,L1139=Kontrakter!$C$2,Kontrakter!$D$2,L1139=Kontrakter!$C$4,Kontrakter!$D$4,L1139=Kontrakter!$C$5,Kontrakter!$D$5,L1139=Kontrakter!$C$6,Kontrakter!$D$6,L1139=Kontrakter!$C$7,Kontrakter!$D$7,L1139=Kontrakter!$C$8,Kontrakter!$D$8,L1139=Kontrakter!$C$9,Kontrakter!$D$9,L1139=Kontrakter!$C$10,Kontrakter!$D$10,L1139=Kontrakter!$C$11,Kontrakter!$D$11)</f>
        <v>48055999</v>
      </c>
      <c r="N1139" s="47" t="str" cm="1">
        <f t="array" ref="N1139">_xlfn.IFS(L1139=Kontrakter!$C$3,Kontrakter!$E$3,L1139=Kontrakter!$C$2,Kontrakter!$E$2,L1139=Kontrakter!$C$4,Kontrakter!$E$4,L1139=Kontrakter!$C$5,Kontrakter!$E$5,L1139=Kontrakter!$C$6,Kontrakter!$E$6,L1139=Kontrakter!$C$7,Kontrakter!$E$7,L1139=Kontrakter!$C$8,Kontrakter!$E$8,L1139=Kontrakter!$C$9,Kontrakter!$E$9,L1139=Kontrakter!$C$10,Kontrakter!$E$10,L1139=Kontrakter!$C$11,Kontrakter!$E$11)</f>
        <v>tilsyn@elvia.no</v>
      </c>
    </row>
    <row r="1140" spans="1:14" s="42" customFormat="1" x14ac:dyDescent="0.3">
      <c r="A1140" s="48">
        <v>2336</v>
      </c>
      <c r="B1140" s="42" t="s">
        <v>1423</v>
      </c>
      <c r="F1140" s="42">
        <v>3413</v>
      </c>
      <c r="G1140" s="42" t="s">
        <v>1237</v>
      </c>
      <c r="H1140" s="45" t="s">
        <v>1374</v>
      </c>
      <c r="I1140" s="46">
        <v>10</v>
      </c>
      <c r="J1140" s="46" t="s">
        <v>1423</v>
      </c>
      <c r="K1140" s="46"/>
      <c r="L1140" s="45" t="str" cm="1">
        <f t="array" ref="L1140">_xlfn.IFS(H1140=Kontrakter!$B$3,Kontrakter!$C$3,H1140=Kontrakter!$B$2,Kontrakter!$C$2,H1140=Kontrakter!$B$4,Kontrakter!$C$4,H1140=Kontrakter!$B$5,Kontrakter!$C$5,H1140=Kontrakter!$B$6,Kontrakter!$C$6,H1140=Kontrakter!$B$7,Kontrakter!$C$7,H1140=Kontrakter!$B$8,Kontrakter!$C$8,H1140=Kontrakter!$B$9,Kontrakter!$C$9,H1140=Kontrakter!$B$10,Kontrakter!$C$10,H1140=Kontrakter!$B$11,Kontrakter!$C$11)</f>
        <v>Elsikkerhet Norge AS</v>
      </c>
      <c r="M1140" s="45" cm="1">
        <f t="array" ref="M1140">_xlfn.IFS(L1140=Kontrakter!$C$3,Kontrakter!$D$3,L1140=Kontrakter!$C$2,Kontrakter!$D$2,L1140=Kontrakter!$C$4,Kontrakter!$D$4,L1140=Kontrakter!$C$5,Kontrakter!$D$5,L1140=Kontrakter!$C$6,Kontrakter!$D$6,L1140=Kontrakter!$C$7,Kontrakter!$D$7,L1140=Kontrakter!$C$8,Kontrakter!$D$8,L1140=Kontrakter!$C$9,Kontrakter!$D$9,L1140=Kontrakter!$C$10,Kontrakter!$D$10,L1140=Kontrakter!$C$11,Kontrakter!$D$11)</f>
        <v>48055999</v>
      </c>
      <c r="N1140" s="47" t="str" cm="1">
        <f t="array" ref="N1140">_xlfn.IFS(L1140=Kontrakter!$C$3,Kontrakter!$E$3,L1140=Kontrakter!$C$2,Kontrakter!$E$2,L1140=Kontrakter!$C$4,Kontrakter!$E$4,L1140=Kontrakter!$C$5,Kontrakter!$E$5,L1140=Kontrakter!$C$6,Kontrakter!$E$6,L1140=Kontrakter!$C$7,Kontrakter!$E$7,L1140=Kontrakter!$C$8,Kontrakter!$E$8,L1140=Kontrakter!$C$9,Kontrakter!$E$9,L1140=Kontrakter!$C$10,Kontrakter!$E$10,L1140=Kontrakter!$C$11,Kontrakter!$E$11)</f>
        <v>tilsyn@elvia.no</v>
      </c>
    </row>
    <row r="1141" spans="1:14" s="42" customFormat="1" x14ac:dyDescent="0.3">
      <c r="A1141" s="48">
        <v>2337</v>
      </c>
      <c r="B1141" s="42" t="s">
        <v>1428</v>
      </c>
      <c r="F1141" s="42">
        <v>3413</v>
      </c>
      <c r="G1141" s="42" t="s">
        <v>1237</v>
      </c>
      <c r="H1141" s="45" t="s">
        <v>1374</v>
      </c>
      <c r="I1141" s="46">
        <v>10</v>
      </c>
      <c r="J1141" s="46" t="s">
        <v>1423</v>
      </c>
      <c r="K1141" s="46"/>
      <c r="L1141" s="45" t="str" cm="1">
        <f t="array" ref="L1141">_xlfn.IFS(H1141=Kontrakter!$B$3,Kontrakter!$C$3,H1141=Kontrakter!$B$2,Kontrakter!$C$2,H1141=Kontrakter!$B$4,Kontrakter!$C$4,H1141=Kontrakter!$B$5,Kontrakter!$C$5,H1141=Kontrakter!$B$6,Kontrakter!$C$6,H1141=Kontrakter!$B$7,Kontrakter!$C$7,H1141=Kontrakter!$B$8,Kontrakter!$C$8,H1141=Kontrakter!$B$9,Kontrakter!$C$9,H1141=Kontrakter!$B$10,Kontrakter!$C$10,H1141=Kontrakter!$B$11,Kontrakter!$C$11)</f>
        <v>Elsikkerhet Norge AS</v>
      </c>
      <c r="M1141" s="45" cm="1">
        <f t="array" ref="M1141">_xlfn.IFS(L1141=Kontrakter!$C$3,Kontrakter!$D$3,L1141=Kontrakter!$C$2,Kontrakter!$D$2,L1141=Kontrakter!$C$4,Kontrakter!$D$4,L1141=Kontrakter!$C$5,Kontrakter!$D$5,L1141=Kontrakter!$C$6,Kontrakter!$D$6,L1141=Kontrakter!$C$7,Kontrakter!$D$7,L1141=Kontrakter!$C$8,Kontrakter!$D$8,L1141=Kontrakter!$C$9,Kontrakter!$D$9,L1141=Kontrakter!$C$10,Kontrakter!$D$10,L1141=Kontrakter!$C$11,Kontrakter!$D$11)</f>
        <v>48055999</v>
      </c>
      <c r="N1141" s="47" t="str" cm="1">
        <f t="array" ref="N1141">_xlfn.IFS(L1141=Kontrakter!$C$3,Kontrakter!$E$3,L1141=Kontrakter!$C$2,Kontrakter!$E$2,L1141=Kontrakter!$C$4,Kontrakter!$E$4,L1141=Kontrakter!$C$5,Kontrakter!$E$5,L1141=Kontrakter!$C$6,Kontrakter!$E$6,L1141=Kontrakter!$C$7,Kontrakter!$E$7,L1141=Kontrakter!$C$8,Kontrakter!$E$8,L1141=Kontrakter!$C$9,Kontrakter!$E$9,L1141=Kontrakter!$C$10,Kontrakter!$E$10,L1141=Kontrakter!$C$11,Kontrakter!$E$11)</f>
        <v>tilsyn@elvia.no</v>
      </c>
    </row>
    <row r="1142" spans="1:14" s="42" customFormat="1" x14ac:dyDescent="0.3">
      <c r="A1142" s="48">
        <v>2338</v>
      </c>
      <c r="B1142" s="42" t="s">
        <v>1429</v>
      </c>
      <c r="C1142" s="42" t="s">
        <v>1434</v>
      </c>
      <c r="D1142" s="42" t="s">
        <v>16</v>
      </c>
      <c r="F1142" s="42">
        <v>3413</v>
      </c>
      <c r="G1142" s="42" t="s">
        <v>1237</v>
      </c>
      <c r="H1142" s="45" t="s">
        <v>1374</v>
      </c>
      <c r="I1142" s="46">
        <v>10</v>
      </c>
      <c r="J1142" s="46" t="s">
        <v>1423</v>
      </c>
      <c r="K1142" s="46"/>
      <c r="L1142" s="45" t="str" cm="1">
        <f t="array" ref="L1142">_xlfn.IFS(H1142=Kontrakter!$B$3,Kontrakter!$C$3,H1142=Kontrakter!$B$2,Kontrakter!$C$2,H1142=Kontrakter!$B$4,Kontrakter!$C$4,H1142=Kontrakter!$B$5,Kontrakter!$C$5,H1142=Kontrakter!$B$6,Kontrakter!$C$6,H1142=Kontrakter!$B$7,Kontrakter!$C$7,H1142=Kontrakter!$B$8,Kontrakter!$C$8,H1142=Kontrakter!$B$9,Kontrakter!$C$9,H1142=Kontrakter!$B$10,Kontrakter!$C$10,H1142=Kontrakter!$B$11,Kontrakter!$C$11)</f>
        <v>Elsikkerhet Norge AS</v>
      </c>
      <c r="M1142" s="45" cm="1">
        <f t="array" ref="M1142">_xlfn.IFS(L1142=Kontrakter!$C$3,Kontrakter!$D$3,L1142=Kontrakter!$C$2,Kontrakter!$D$2,L1142=Kontrakter!$C$4,Kontrakter!$D$4,L1142=Kontrakter!$C$5,Kontrakter!$D$5,L1142=Kontrakter!$C$6,Kontrakter!$D$6,L1142=Kontrakter!$C$7,Kontrakter!$D$7,L1142=Kontrakter!$C$8,Kontrakter!$D$8,L1142=Kontrakter!$C$9,Kontrakter!$D$9,L1142=Kontrakter!$C$10,Kontrakter!$D$10,L1142=Kontrakter!$C$11,Kontrakter!$D$11)</f>
        <v>48055999</v>
      </c>
      <c r="N1142" s="47" t="str" cm="1">
        <f t="array" ref="N1142">_xlfn.IFS(L1142=Kontrakter!$C$3,Kontrakter!$E$3,L1142=Kontrakter!$C$2,Kontrakter!$E$2,L1142=Kontrakter!$C$4,Kontrakter!$E$4,L1142=Kontrakter!$C$5,Kontrakter!$E$5,L1142=Kontrakter!$C$6,Kontrakter!$E$6,L1142=Kontrakter!$C$7,Kontrakter!$E$7,L1142=Kontrakter!$C$8,Kontrakter!$E$8,L1142=Kontrakter!$C$9,Kontrakter!$E$9,L1142=Kontrakter!$C$10,Kontrakter!$E$10,L1142=Kontrakter!$C$11,Kontrakter!$E$11)</f>
        <v>tilsyn@elvia.no</v>
      </c>
    </row>
    <row r="1143" spans="1:14" s="42" customFormat="1" x14ac:dyDescent="0.3">
      <c r="A1143" s="48">
        <v>2339</v>
      </c>
      <c r="B1143" s="42" t="s">
        <v>1428</v>
      </c>
      <c r="F1143" s="42">
        <v>3413</v>
      </c>
      <c r="G1143" s="42" t="s">
        <v>1237</v>
      </c>
      <c r="H1143" s="45" t="s">
        <v>1374</v>
      </c>
      <c r="I1143" s="46">
        <v>10</v>
      </c>
      <c r="J1143" s="46" t="s">
        <v>1423</v>
      </c>
      <c r="K1143" s="46"/>
      <c r="L1143" s="45" t="str" cm="1">
        <f t="array" ref="L1143">_xlfn.IFS(H1143=Kontrakter!$B$3,Kontrakter!$C$3,H1143=Kontrakter!$B$2,Kontrakter!$C$2,H1143=Kontrakter!$B$4,Kontrakter!$C$4,H1143=Kontrakter!$B$5,Kontrakter!$C$5,H1143=Kontrakter!$B$6,Kontrakter!$C$6,H1143=Kontrakter!$B$7,Kontrakter!$C$7,H1143=Kontrakter!$B$8,Kontrakter!$C$8,H1143=Kontrakter!$B$9,Kontrakter!$C$9,H1143=Kontrakter!$B$10,Kontrakter!$C$10,H1143=Kontrakter!$B$11,Kontrakter!$C$11)</f>
        <v>Elsikkerhet Norge AS</v>
      </c>
      <c r="M1143" s="45" cm="1">
        <f t="array" ref="M1143">_xlfn.IFS(L1143=Kontrakter!$C$3,Kontrakter!$D$3,L1143=Kontrakter!$C$2,Kontrakter!$D$2,L1143=Kontrakter!$C$4,Kontrakter!$D$4,L1143=Kontrakter!$C$5,Kontrakter!$D$5,L1143=Kontrakter!$C$6,Kontrakter!$D$6,L1143=Kontrakter!$C$7,Kontrakter!$D$7,L1143=Kontrakter!$C$8,Kontrakter!$D$8,L1143=Kontrakter!$C$9,Kontrakter!$D$9,L1143=Kontrakter!$C$10,Kontrakter!$D$10,L1143=Kontrakter!$C$11,Kontrakter!$D$11)</f>
        <v>48055999</v>
      </c>
      <c r="N1143" s="47" t="str" cm="1">
        <f t="array" ref="N1143">_xlfn.IFS(L1143=Kontrakter!$C$3,Kontrakter!$E$3,L1143=Kontrakter!$C$2,Kontrakter!$E$2,L1143=Kontrakter!$C$4,Kontrakter!$E$4,L1143=Kontrakter!$C$5,Kontrakter!$E$5,L1143=Kontrakter!$C$6,Kontrakter!$E$6,L1143=Kontrakter!$C$7,Kontrakter!$E$7,L1143=Kontrakter!$C$8,Kontrakter!$E$8,L1143=Kontrakter!$C$9,Kontrakter!$E$9,L1143=Kontrakter!$C$10,Kontrakter!$E$10,L1143=Kontrakter!$C$11,Kontrakter!$E$11)</f>
        <v>tilsyn@elvia.no</v>
      </c>
    </row>
    <row r="1144" spans="1:14" s="42" customFormat="1" x14ac:dyDescent="0.3">
      <c r="A1144" s="48">
        <v>2340</v>
      </c>
      <c r="B1144" s="42" t="s">
        <v>1278</v>
      </c>
      <c r="C1144" s="42" t="s">
        <v>1508</v>
      </c>
      <c r="F1144" s="42">
        <v>3412</v>
      </c>
      <c r="G1144" s="42" t="s">
        <v>1237</v>
      </c>
      <c r="H1144" s="45" t="s">
        <v>1374</v>
      </c>
      <c r="I1144" s="46">
        <v>10</v>
      </c>
      <c r="J1144" s="46" t="s">
        <v>1422</v>
      </c>
      <c r="K1144" s="46"/>
      <c r="L1144" s="45" t="str" cm="1">
        <f t="array" ref="L1144">_xlfn.IFS(H1144=Kontrakter!$B$3,Kontrakter!$C$3,H1144=Kontrakter!$B$2,Kontrakter!$C$2,H1144=Kontrakter!$B$4,Kontrakter!$C$4,H1144=Kontrakter!$B$5,Kontrakter!$C$5,H1144=Kontrakter!$B$6,Kontrakter!$C$6,H1144=Kontrakter!$B$7,Kontrakter!$C$7,H1144=Kontrakter!$B$8,Kontrakter!$C$8,H1144=Kontrakter!$B$9,Kontrakter!$C$9,H1144=Kontrakter!$B$10,Kontrakter!$C$10,H1144=Kontrakter!$B$11,Kontrakter!$C$11)</f>
        <v>Elsikkerhet Norge AS</v>
      </c>
      <c r="M1144" s="45" cm="1">
        <f t="array" ref="M1144">_xlfn.IFS(L1144=Kontrakter!$C$3,Kontrakter!$D$3,L1144=Kontrakter!$C$2,Kontrakter!$D$2,L1144=Kontrakter!$C$4,Kontrakter!$D$4,L1144=Kontrakter!$C$5,Kontrakter!$D$5,L1144=Kontrakter!$C$6,Kontrakter!$D$6,L1144=Kontrakter!$C$7,Kontrakter!$D$7,L1144=Kontrakter!$C$8,Kontrakter!$D$8,L1144=Kontrakter!$C$9,Kontrakter!$D$9,L1144=Kontrakter!$C$10,Kontrakter!$D$10,L1144=Kontrakter!$C$11,Kontrakter!$D$11)</f>
        <v>48055999</v>
      </c>
      <c r="N1144" s="47" t="str" cm="1">
        <f t="array" ref="N1144">_xlfn.IFS(L1144=Kontrakter!$C$3,Kontrakter!$E$3,L1144=Kontrakter!$C$2,Kontrakter!$E$2,L1144=Kontrakter!$C$4,Kontrakter!$E$4,L1144=Kontrakter!$C$5,Kontrakter!$E$5,L1144=Kontrakter!$C$6,Kontrakter!$E$6,L1144=Kontrakter!$C$7,Kontrakter!$E$7,L1144=Kontrakter!$C$8,Kontrakter!$E$8,L1144=Kontrakter!$C$9,Kontrakter!$E$9,L1144=Kontrakter!$C$10,Kontrakter!$E$10,L1144=Kontrakter!$C$11,Kontrakter!$E$11)</f>
        <v>tilsyn@elvia.no</v>
      </c>
    </row>
    <row r="1145" spans="1:14" s="42" customFormat="1" x14ac:dyDescent="0.3">
      <c r="A1145" s="48">
        <v>2344</v>
      </c>
      <c r="B1145" s="42" t="s">
        <v>1430</v>
      </c>
      <c r="C1145" s="42" t="s">
        <v>1435</v>
      </c>
      <c r="D1145" s="42" t="s">
        <v>16</v>
      </c>
      <c r="F1145" s="42">
        <v>3413</v>
      </c>
      <c r="G1145" s="42" t="s">
        <v>1237</v>
      </c>
      <c r="H1145" s="45" t="s">
        <v>1374</v>
      </c>
      <c r="I1145" s="46">
        <v>10</v>
      </c>
      <c r="J1145" s="46" t="s">
        <v>1423</v>
      </c>
      <c r="K1145" s="46"/>
      <c r="L1145" s="45" t="str" cm="1">
        <f t="array" ref="L1145">_xlfn.IFS(H1145=Kontrakter!$B$3,Kontrakter!$C$3,H1145=Kontrakter!$B$2,Kontrakter!$C$2,H1145=Kontrakter!$B$4,Kontrakter!$C$4,H1145=Kontrakter!$B$5,Kontrakter!$C$5,H1145=Kontrakter!$B$6,Kontrakter!$C$6,H1145=Kontrakter!$B$7,Kontrakter!$C$7,H1145=Kontrakter!$B$8,Kontrakter!$C$8,H1145=Kontrakter!$B$9,Kontrakter!$C$9,H1145=Kontrakter!$B$10,Kontrakter!$C$10,H1145=Kontrakter!$B$11,Kontrakter!$C$11)</f>
        <v>Elsikkerhet Norge AS</v>
      </c>
      <c r="M1145" s="45" cm="1">
        <f t="array" ref="M1145">_xlfn.IFS(L1145=Kontrakter!$C$3,Kontrakter!$D$3,L1145=Kontrakter!$C$2,Kontrakter!$D$2,L1145=Kontrakter!$C$4,Kontrakter!$D$4,L1145=Kontrakter!$C$5,Kontrakter!$D$5,L1145=Kontrakter!$C$6,Kontrakter!$D$6,L1145=Kontrakter!$C$7,Kontrakter!$D$7,L1145=Kontrakter!$C$8,Kontrakter!$D$8,L1145=Kontrakter!$C$9,Kontrakter!$D$9,L1145=Kontrakter!$C$10,Kontrakter!$D$10,L1145=Kontrakter!$C$11,Kontrakter!$D$11)</f>
        <v>48055999</v>
      </c>
      <c r="N1145" s="47" t="str" cm="1">
        <f t="array" ref="N1145">_xlfn.IFS(L1145=Kontrakter!$C$3,Kontrakter!$E$3,L1145=Kontrakter!$C$2,Kontrakter!$E$2,L1145=Kontrakter!$C$4,Kontrakter!$E$4,L1145=Kontrakter!$C$5,Kontrakter!$E$5,L1145=Kontrakter!$C$6,Kontrakter!$E$6,L1145=Kontrakter!$C$7,Kontrakter!$E$7,L1145=Kontrakter!$C$8,Kontrakter!$E$8,L1145=Kontrakter!$C$9,Kontrakter!$E$9,L1145=Kontrakter!$C$10,Kontrakter!$E$10,L1145=Kontrakter!$C$11,Kontrakter!$E$11)</f>
        <v>tilsyn@elvia.no</v>
      </c>
    </row>
    <row r="1146" spans="1:14" s="42" customFormat="1" x14ac:dyDescent="0.3">
      <c r="A1146" s="48">
        <v>2345</v>
      </c>
      <c r="B1146" s="42" t="s">
        <v>1279</v>
      </c>
      <c r="C1146" s="42" t="s">
        <v>1509</v>
      </c>
      <c r="F1146" s="42">
        <v>3412</v>
      </c>
      <c r="G1146" s="42" t="s">
        <v>1237</v>
      </c>
      <c r="H1146" s="45" t="s">
        <v>1374</v>
      </c>
      <c r="I1146" s="46">
        <v>10</v>
      </c>
      <c r="J1146" s="46" t="s">
        <v>1422</v>
      </c>
      <c r="K1146" s="46"/>
      <c r="L1146" s="45" t="str" cm="1">
        <f t="array" ref="L1146">_xlfn.IFS(H1146=Kontrakter!$B$3,Kontrakter!$C$3,H1146=Kontrakter!$B$2,Kontrakter!$C$2,H1146=Kontrakter!$B$4,Kontrakter!$C$4,H1146=Kontrakter!$B$5,Kontrakter!$C$5,H1146=Kontrakter!$B$6,Kontrakter!$C$6,H1146=Kontrakter!$B$7,Kontrakter!$C$7,H1146=Kontrakter!$B$8,Kontrakter!$C$8,H1146=Kontrakter!$B$9,Kontrakter!$C$9,H1146=Kontrakter!$B$10,Kontrakter!$C$10,H1146=Kontrakter!$B$11,Kontrakter!$C$11)</f>
        <v>Elsikkerhet Norge AS</v>
      </c>
      <c r="M1146" s="45" cm="1">
        <f t="array" ref="M1146">_xlfn.IFS(L1146=Kontrakter!$C$3,Kontrakter!$D$3,L1146=Kontrakter!$C$2,Kontrakter!$D$2,L1146=Kontrakter!$C$4,Kontrakter!$D$4,L1146=Kontrakter!$C$5,Kontrakter!$D$5,L1146=Kontrakter!$C$6,Kontrakter!$D$6,L1146=Kontrakter!$C$7,Kontrakter!$D$7,L1146=Kontrakter!$C$8,Kontrakter!$D$8,L1146=Kontrakter!$C$9,Kontrakter!$D$9,L1146=Kontrakter!$C$10,Kontrakter!$D$10,L1146=Kontrakter!$C$11,Kontrakter!$D$11)</f>
        <v>48055999</v>
      </c>
      <c r="N1146" s="47" t="str" cm="1">
        <f t="array" ref="N1146">_xlfn.IFS(L1146=Kontrakter!$C$3,Kontrakter!$E$3,L1146=Kontrakter!$C$2,Kontrakter!$E$2,L1146=Kontrakter!$C$4,Kontrakter!$E$4,L1146=Kontrakter!$C$5,Kontrakter!$E$5,L1146=Kontrakter!$C$6,Kontrakter!$E$6,L1146=Kontrakter!$C$7,Kontrakter!$E$7,L1146=Kontrakter!$C$8,Kontrakter!$E$8,L1146=Kontrakter!$C$9,Kontrakter!$E$9,L1146=Kontrakter!$C$10,Kontrakter!$E$10,L1146=Kontrakter!$C$11,Kontrakter!$E$11)</f>
        <v>tilsyn@elvia.no</v>
      </c>
    </row>
    <row r="1147" spans="1:14" s="42" customFormat="1" x14ac:dyDescent="0.3">
      <c r="A1147" s="48">
        <v>2350</v>
      </c>
      <c r="B1147" s="42" t="s">
        <v>1280</v>
      </c>
      <c r="C1147" s="42" t="s">
        <v>1532</v>
      </c>
      <c r="F1147" s="42">
        <v>3411</v>
      </c>
      <c r="G1147" s="42" t="s">
        <v>1237</v>
      </c>
      <c r="H1147" s="45" t="s">
        <v>1373</v>
      </c>
      <c r="I1147" s="46">
        <v>9</v>
      </c>
      <c r="J1147" s="46" t="s">
        <v>1414</v>
      </c>
      <c r="K1147" s="46"/>
      <c r="L1147" s="45" t="str" cm="1">
        <f t="array" ref="L1147">_xlfn.IFS(H1147=Kontrakter!$B$3,Kontrakter!$C$3,H1147=Kontrakter!$B$2,Kontrakter!$C$2,H1147=Kontrakter!$B$4,Kontrakter!$C$4,H1147=Kontrakter!$B$5,Kontrakter!$C$5,H1147=Kontrakter!$B$6,Kontrakter!$C$6,H1147=Kontrakter!$B$7,Kontrakter!$C$7,H1147=Kontrakter!$B$8,Kontrakter!$C$8,H1147=Kontrakter!$B$9,Kontrakter!$C$9,H1147=Kontrakter!$B$10,Kontrakter!$C$10,H1147=Kontrakter!$B$11,Kontrakter!$C$11)</f>
        <v>Elsikkerhet Norge AS</v>
      </c>
      <c r="M1147" s="45" cm="1">
        <f t="array" ref="M1147">_xlfn.IFS(L1147=Kontrakter!$C$3,Kontrakter!$D$3,L1147=Kontrakter!$C$2,Kontrakter!$D$2,L1147=Kontrakter!$C$4,Kontrakter!$D$4,L1147=Kontrakter!$C$5,Kontrakter!$D$5,L1147=Kontrakter!$C$6,Kontrakter!$D$6,L1147=Kontrakter!$C$7,Kontrakter!$D$7,L1147=Kontrakter!$C$8,Kontrakter!$D$8,L1147=Kontrakter!$C$9,Kontrakter!$D$9,L1147=Kontrakter!$C$10,Kontrakter!$D$10,L1147=Kontrakter!$C$11,Kontrakter!$D$11)</f>
        <v>48055999</v>
      </c>
      <c r="N1147" s="47" t="str" cm="1">
        <f t="array" ref="N1147">_xlfn.IFS(L1147=Kontrakter!$C$3,Kontrakter!$E$3,L1147=Kontrakter!$C$2,Kontrakter!$E$2,L1147=Kontrakter!$C$4,Kontrakter!$E$4,L1147=Kontrakter!$C$5,Kontrakter!$E$5,L1147=Kontrakter!$C$6,Kontrakter!$E$6,L1147=Kontrakter!$C$7,Kontrakter!$E$7,L1147=Kontrakter!$C$8,Kontrakter!$E$8,L1147=Kontrakter!$C$9,Kontrakter!$E$9,L1147=Kontrakter!$C$10,Kontrakter!$E$10,L1147=Kontrakter!$C$11,Kontrakter!$E$11)</f>
        <v>tilsyn@elvia.no</v>
      </c>
    </row>
    <row r="1148" spans="1:14" s="42" customFormat="1" x14ac:dyDescent="0.3">
      <c r="A1148" s="48">
        <v>2353</v>
      </c>
      <c r="B1148" s="42" t="s">
        <v>1281</v>
      </c>
      <c r="C1148" s="42" t="s">
        <v>1533</v>
      </c>
      <c r="F1148" s="42">
        <v>3411</v>
      </c>
      <c r="G1148" s="42" t="s">
        <v>1237</v>
      </c>
      <c r="H1148" s="45" t="s">
        <v>1373</v>
      </c>
      <c r="I1148" s="46">
        <v>9</v>
      </c>
      <c r="J1148" s="46" t="s">
        <v>1414</v>
      </c>
      <c r="K1148" s="46"/>
      <c r="L1148" s="45" t="str" cm="1">
        <f t="array" ref="L1148">_xlfn.IFS(H1148=Kontrakter!$B$3,Kontrakter!$C$3,H1148=Kontrakter!$B$2,Kontrakter!$C$2,H1148=Kontrakter!$B$4,Kontrakter!$C$4,H1148=Kontrakter!$B$5,Kontrakter!$C$5,H1148=Kontrakter!$B$6,Kontrakter!$C$6,H1148=Kontrakter!$B$7,Kontrakter!$C$7,H1148=Kontrakter!$B$8,Kontrakter!$C$8,H1148=Kontrakter!$B$9,Kontrakter!$C$9,H1148=Kontrakter!$B$10,Kontrakter!$C$10,H1148=Kontrakter!$B$11,Kontrakter!$C$11)</f>
        <v>Elsikkerhet Norge AS</v>
      </c>
      <c r="M1148" s="45" cm="1">
        <f t="array" ref="M1148">_xlfn.IFS(L1148=Kontrakter!$C$3,Kontrakter!$D$3,L1148=Kontrakter!$C$2,Kontrakter!$D$2,L1148=Kontrakter!$C$4,Kontrakter!$D$4,L1148=Kontrakter!$C$5,Kontrakter!$D$5,L1148=Kontrakter!$C$6,Kontrakter!$D$6,L1148=Kontrakter!$C$7,Kontrakter!$D$7,L1148=Kontrakter!$C$8,Kontrakter!$D$8,L1148=Kontrakter!$C$9,Kontrakter!$D$9,L1148=Kontrakter!$C$10,Kontrakter!$D$10,L1148=Kontrakter!$C$11,Kontrakter!$D$11)</f>
        <v>48055999</v>
      </c>
      <c r="N1148" s="47" t="str" cm="1">
        <f t="array" ref="N1148">_xlfn.IFS(L1148=Kontrakter!$C$3,Kontrakter!$E$3,L1148=Kontrakter!$C$2,Kontrakter!$E$2,L1148=Kontrakter!$C$4,Kontrakter!$E$4,L1148=Kontrakter!$C$5,Kontrakter!$E$5,L1148=Kontrakter!$C$6,Kontrakter!$E$6,L1148=Kontrakter!$C$7,Kontrakter!$E$7,L1148=Kontrakter!$C$8,Kontrakter!$E$8,L1148=Kontrakter!$C$9,Kontrakter!$E$9,L1148=Kontrakter!$C$10,Kontrakter!$E$10,L1148=Kontrakter!$C$11,Kontrakter!$E$11)</f>
        <v>tilsyn@elvia.no</v>
      </c>
    </row>
    <row r="1149" spans="1:14" s="42" customFormat="1" x14ac:dyDescent="0.3">
      <c r="A1149" s="48">
        <v>2355</v>
      </c>
      <c r="B1149" s="42" t="s">
        <v>1282</v>
      </c>
      <c r="C1149" s="42" t="s">
        <v>1534</v>
      </c>
      <c r="F1149" s="42">
        <v>3411</v>
      </c>
      <c r="G1149" s="42" t="s">
        <v>1237</v>
      </c>
      <c r="H1149" s="45" t="s">
        <v>1373</v>
      </c>
      <c r="I1149" s="46">
        <v>9</v>
      </c>
      <c r="J1149" s="46" t="s">
        <v>1414</v>
      </c>
      <c r="K1149" s="46"/>
      <c r="L1149" s="45" t="str" cm="1">
        <f t="array" ref="L1149">_xlfn.IFS(H1149=Kontrakter!$B$3,Kontrakter!$C$3,H1149=Kontrakter!$B$2,Kontrakter!$C$2,H1149=Kontrakter!$B$4,Kontrakter!$C$4,H1149=Kontrakter!$B$5,Kontrakter!$C$5,H1149=Kontrakter!$B$6,Kontrakter!$C$6,H1149=Kontrakter!$B$7,Kontrakter!$C$7,H1149=Kontrakter!$B$8,Kontrakter!$C$8,H1149=Kontrakter!$B$9,Kontrakter!$C$9,H1149=Kontrakter!$B$10,Kontrakter!$C$10,H1149=Kontrakter!$B$11,Kontrakter!$C$11)</f>
        <v>Elsikkerhet Norge AS</v>
      </c>
      <c r="M1149" s="45" cm="1">
        <f t="array" ref="M1149">_xlfn.IFS(L1149=Kontrakter!$C$3,Kontrakter!$D$3,L1149=Kontrakter!$C$2,Kontrakter!$D$2,L1149=Kontrakter!$C$4,Kontrakter!$D$4,L1149=Kontrakter!$C$5,Kontrakter!$D$5,L1149=Kontrakter!$C$6,Kontrakter!$D$6,L1149=Kontrakter!$C$7,Kontrakter!$D$7,L1149=Kontrakter!$C$8,Kontrakter!$D$8,L1149=Kontrakter!$C$9,Kontrakter!$D$9,L1149=Kontrakter!$C$10,Kontrakter!$D$10,L1149=Kontrakter!$C$11,Kontrakter!$D$11)</f>
        <v>48055999</v>
      </c>
      <c r="N1149" s="47" t="str" cm="1">
        <f t="array" ref="N1149">_xlfn.IFS(L1149=Kontrakter!$C$3,Kontrakter!$E$3,L1149=Kontrakter!$C$2,Kontrakter!$E$2,L1149=Kontrakter!$C$4,Kontrakter!$E$4,L1149=Kontrakter!$C$5,Kontrakter!$E$5,L1149=Kontrakter!$C$6,Kontrakter!$E$6,L1149=Kontrakter!$C$7,Kontrakter!$E$7,L1149=Kontrakter!$C$8,Kontrakter!$E$8,L1149=Kontrakter!$C$9,Kontrakter!$E$9,L1149=Kontrakter!$C$10,Kontrakter!$E$10,L1149=Kontrakter!$C$11,Kontrakter!$E$11)</f>
        <v>tilsyn@elvia.no</v>
      </c>
    </row>
    <row r="1150" spans="1:14" s="42" customFormat="1" x14ac:dyDescent="0.3">
      <c r="A1150" s="48">
        <v>2360</v>
      </c>
      <c r="B1150" s="42" t="s">
        <v>1283</v>
      </c>
      <c r="C1150" s="42" t="s">
        <v>1535</v>
      </c>
      <c r="F1150" s="42">
        <v>3411</v>
      </c>
      <c r="G1150" s="42" t="s">
        <v>1237</v>
      </c>
      <c r="H1150" s="45" t="s">
        <v>1373</v>
      </c>
      <c r="I1150" s="46">
        <v>9</v>
      </c>
      <c r="J1150" s="46" t="s">
        <v>1414</v>
      </c>
      <c r="K1150" s="46"/>
      <c r="L1150" s="45" t="str" cm="1">
        <f t="array" ref="L1150">_xlfn.IFS(H1150=Kontrakter!$B$3,Kontrakter!$C$3,H1150=Kontrakter!$B$2,Kontrakter!$C$2,H1150=Kontrakter!$B$4,Kontrakter!$C$4,H1150=Kontrakter!$B$5,Kontrakter!$C$5,H1150=Kontrakter!$B$6,Kontrakter!$C$6,H1150=Kontrakter!$B$7,Kontrakter!$C$7,H1150=Kontrakter!$B$8,Kontrakter!$C$8,H1150=Kontrakter!$B$9,Kontrakter!$C$9,H1150=Kontrakter!$B$10,Kontrakter!$C$10,H1150=Kontrakter!$B$11,Kontrakter!$C$11)</f>
        <v>Elsikkerhet Norge AS</v>
      </c>
      <c r="M1150" s="45" cm="1">
        <f t="array" ref="M1150">_xlfn.IFS(L1150=Kontrakter!$C$3,Kontrakter!$D$3,L1150=Kontrakter!$C$2,Kontrakter!$D$2,L1150=Kontrakter!$C$4,Kontrakter!$D$4,L1150=Kontrakter!$C$5,Kontrakter!$D$5,L1150=Kontrakter!$C$6,Kontrakter!$D$6,L1150=Kontrakter!$C$7,Kontrakter!$D$7,L1150=Kontrakter!$C$8,Kontrakter!$D$8,L1150=Kontrakter!$C$9,Kontrakter!$D$9,L1150=Kontrakter!$C$10,Kontrakter!$D$10,L1150=Kontrakter!$C$11,Kontrakter!$D$11)</f>
        <v>48055999</v>
      </c>
      <c r="N1150" s="47" t="str" cm="1">
        <f t="array" ref="N1150">_xlfn.IFS(L1150=Kontrakter!$C$3,Kontrakter!$E$3,L1150=Kontrakter!$C$2,Kontrakter!$E$2,L1150=Kontrakter!$C$4,Kontrakter!$E$4,L1150=Kontrakter!$C$5,Kontrakter!$E$5,L1150=Kontrakter!$C$6,Kontrakter!$E$6,L1150=Kontrakter!$C$7,Kontrakter!$E$7,L1150=Kontrakter!$C$8,Kontrakter!$E$8,L1150=Kontrakter!$C$9,Kontrakter!$E$9,L1150=Kontrakter!$C$10,Kontrakter!$E$10,L1150=Kontrakter!$C$11,Kontrakter!$E$11)</f>
        <v>tilsyn@elvia.no</v>
      </c>
    </row>
    <row r="1151" spans="1:14" s="42" customFormat="1" x14ac:dyDescent="0.3">
      <c r="A1151" s="48">
        <v>2364</v>
      </c>
      <c r="B1151" s="42" t="s">
        <v>1284</v>
      </c>
      <c r="C1151" s="42" t="s">
        <v>1536</v>
      </c>
      <c r="F1151" s="42">
        <v>3411</v>
      </c>
      <c r="G1151" s="42" t="s">
        <v>1237</v>
      </c>
      <c r="H1151" s="45" t="s">
        <v>1373</v>
      </c>
      <c r="I1151" s="46">
        <v>9</v>
      </c>
      <c r="J1151" s="46" t="s">
        <v>1414</v>
      </c>
      <c r="K1151" s="46"/>
      <c r="L1151" s="45" t="str" cm="1">
        <f t="array" ref="L1151">_xlfn.IFS(H1151=Kontrakter!$B$3,Kontrakter!$C$3,H1151=Kontrakter!$B$2,Kontrakter!$C$2,H1151=Kontrakter!$B$4,Kontrakter!$C$4,H1151=Kontrakter!$B$5,Kontrakter!$C$5,H1151=Kontrakter!$B$6,Kontrakter!$C$6,H1151=Kontrakter!$B$7,Kontrakter!$C$7,H1151=Kontrakter!$B$8,Kontrakter!$C$8,H1151=Kontrakter!$B$9,Kontrakter!$C$9,H1151=Kontrakter!$B$10,Kontrakter!$C$10,H1151=Kontrakter!$B$11,Kontrakter!$C$11)</f>
        <v>Elsikkerhet Norge AS</v>
      </c>
      <c r="M1151" s="45" cm="1">
        <f t="array" ref="M1151">_xlfn.IFS(L1151=Kontrakter!$C$3,Kontrakter!$D$3,L1151=Kontrakter!$C$2,Kontrakter!$D$2,L1151=Kontrakter!$C$4,Kontrakter!$D$4,L1151=Kontrakter!$C$5,Kontrakter!$D$5,L1151=Kontrakter!$C$6,Kontrakter!$D$6,L1151=Kontrakter!$C$7,Kontrakter!$D$7,L1151=Kontrakter!$C$8,Kontrakter!$D$8,L1151=Kontrakter!$C$9,Kontrakter!$D$9,L1151=Kontrakter!$C$10,Kontrakter!$D$10,L1151=Kontrakter!$C$11,Kontrakter!$D$11)</f>
        <v>48055999</v>
      </c>
      <c r="N1151" s="47" t="str" cm="1">
        <f t="array" ref="N1151">_xlfn.IFS(L1151=Kontrakter!$C$3,Kontrakter!$E$3,L1151=Kontrakter!$C$2,Kontrakter!$E$2,L1151=Kontrakter!$C$4,Kontrakter!$E$4,L1151=Kontrakter!$C$5,Kontrakter!$E$5,L1151=Kontrakter!$C$6,Kontrakter!$E$6,L1151=Kontrakter!$C$7,Kontrakter!$E$7,L1151=Kontrakter!$C$8,Kontrakter!$E$8,L1151=Kontrakter!$C$9,Kontrakter!$E$9,L1151=Kontrakter!$C$10,Kontrakter!$E$10,L1151=Kontrakter!$C$11,Kontrakter!$E$11)</f>
        <v>tilsyn@elvia.no</v>
      </c>
    </row>
    <row r="1152" spans="1:14" s="42" customFormat="1" x14ac:dyDescent="0.3">
      <c r="A1152" s="48">
        <v>2365</v>
      </c>
      <c r="B1152" s="42" t="s">
        <v>1285</v>
      </c>
      <c r="C1152" s="42" t="s">
        <v>1537</v>
      </c>
      <c r="F1152" s="42">
        <v>3411</v>
      </c>
      <c r="G1152" s="42" t="s">
        <v>1237</v>
      </c>
      <c r="H1152" s="45" t="s">
        <v>1373</v>
      </c>
      <c r="I1152" s="46">
        <v>9</v>
      </c>
      <c r="J1152" s="46" t="s">
        <v>1414</v>
      </c>
      <c r="K1152" s="46"/>
      <c r="L1152" s="45" t="str" cm="1">
        <f t="array" ref="L1152">_xlfn.IFS(H1152=Kontrakter!$B$3,Kontrakter!$C$3,H1152=Kontrakter!$B$2,Kontrakter!$C$2,H1152=Kontrakter!$B$4,Kontrakter!$C$4,H1152=Kontrakter!$B$5,Kontrakter!$C$5,H1152=Kontrakter!$B$6,Kontrakter!$C$6,H1152=Kontrakter!$B$7,Kontrakter!$C$7,H1152=Kontrakter!$B$8,Kontrakter!$C$8,H1152=Kontrakter!$B$9,Kontrakter!$C$9,H1152=Kontrakter!$B$10,Kontrakter!$C$10,H1152=Kontrakter!$B$11,Kontrakter!$C$11)</f>
        <v>Elsikkerhet Norge AS</v>
      </c>
      <c r="M1152" s="45" cm="1">
        <f t="array" ref="M1152">_xlfn.IFS(L1152=Kontrakter!$C$3,Kontrakter!$D$3,L1152=Kontrakter!$C$2,Kontrakter!$D$2,L1152=Kontrakter!$C$4,Kontrakter!$D$4,L1152=Kontrakter!$C$5,Kontrakter!$D$5,L1152=Kontrakter!$C$6,Kontrakter!$D$6,L1152=Kontrakter!$C$7,Kontrakter!$D$7,L1152=Kontrakter!$C$8,Kontrakter!$D$8,L1152=Kontrakter!$C$9,Kontrakter!$D$9,L1152=Kontrakter!$C$10,Kontrakter!$D$10,L1152=Kontrakter!$C$11,Kontrakter!$D$11)</f>
        <v>48055999</v>
      </c>
      <c r="N1152" s="47" t="str" cm="1">
        <f t="array" ref="N1152">_xlfn.IFS(L1152=Kontrakter!$C$3,Kontrakter!$E$3,L1152=Kontrakter!$C$2,Kontrakter!$E$2,L1152=Kontrakter!$C$4,Kontrakter!$E$4,L1152=Kontrakter!$C$5,Kontrakter!$E$5,L1152=Kontrakter!$C$6,Kontrakter!$E$6,L1152=Kontrakter!$C$7,Kontrakter!$E$7,L1152=Kontrakter!$C$8,Kontrakter!$E$8,L1152=Kontrakter!$C$9,Kontrakter!$E$9,L1152=Kontrakter!$C$10,Kontrakter!$E$10,L1152=Kontrakter!$C$11,Kontrakter!$E$11)</f>
        <v>tilsyn@elvia.no</v>
      </c>
    </row>
    <row r="1153" spans="1:14" s="42" customFormat="1" x14ac:dyDescent="0.3">
      <c r="A1153" s="48">
        <v>2372</v>
      </c>
      <c r="B1153" s="42" t="s">
        <v>1286</v>
      </c>
      <c r="C1153" s="42" t="s">
        <v>1538</v>
      </c>
      <c r="F1153" s="42">
        <v>3411</v>
      </c>
      <c r="G1153" s="42" t="s">
        <v>1237</v>
      </c>
      <c r="H1153" s="45" t="s">
        <v>1373</v>
      </c>
      <c r="I1153" s="46">
        <v>9</v>
      </c>
      <c r="J1153" s="46" t="s">
        <v>1414</v>
      </c>
      <c r="K1153" s="46"/>
      <c r="L1153" s="45" t="str" cm="1">
        <f t="array" ref="L1153">_xlfn.IFS(H1153=Kontrakter!$B$3,Kontrakter!$C$3,H1153=Kontrakter!$B$2,Kontrakter!$C$2,H1153=Kontrakter!$B$4,Kontrakter!$C$4,H1153=Kontrakter!$B$5,Kontrakter!$C$5,H1153=Kontrakter!$B$6,Kontrakter!$C$6,H1153=Kontrakter!$B$7,Kontrakter!$C$7,H1153=Kontrakter!$B$8,Kontrakter!$C$8,H1153=Kontrakter!$B$9,Kontrakter!$C$9,H1153=Kontrakter!$B$10,Kontrakter!$C$10,H1153=Kontrakter!$B$11,Kontrakter!$C$11)</f>
        <v>Elsikkerhet Norge AS</v>
      </c>
      <c r="M1153" s="45" cm="1">
        <f t="array" ref="M1153">_xlfn.IFS(L1153=Kontrakter!$C$3,Kontrakter!$D$3,L1153=Kontrakter!$C$2,Kontrakter!$D$2,L1153=Kontrakter!$C$4,Kontrakter!$D$4,L1153=Kontrakter!$C$5,Kontrakter!$D$5,L1153=Kontrakter!$C$6,Kontrakter!$D$6,L1153=Kontrakter!$C$7,Kontrakter!$D$7,L1153=Kontrakter!$C$8,Kontrakter!$D$8,L1153=Kontrakter!$C$9,Kontrakter!$D$9,L1153=Kontrakter!$C$10,Kontrakter!$D$10,L1153=Kontrakter!$C$11,Kontrakter!$D$11)</f>
        <v>48055999</v>
      </c>
      <c r="N1153" s="47" t="str" cm="1">
        <f t="array" ref="N1153">_xlfn.IFS(L1153=Kontrakter!$C$3,Kontrakter!$E$3,L1153=Kontrakter!$C$2,Kontrakter!$E$2,L1153=Kontrakter!$C$4,Kontrakter!$E$4,L1153=Kontrakter!$C$5,Kontrakter!$E$5,L1153=Kontrakter!$C$6,Kontrakter!$E$6,L1153=Kontrakter!$C$7,Kontrakter!$E$7,L1153=Kontrakter!$C$8,Kontrakter!$E$8,L1153=Kontrakter!$C$9,Kontrakter!$E$9,L1153=Kontrakter!$C$10,Kontrakter!$E$10,L1153=Kontrakter!$C$11,Kontrakter!$E$11)</f>
        <v>tilsyn@elvia.no</v>
      </c>
    </row>
    <row r="1154" spans="1:14" s="42" customFormat="1" x14ac:dyDescent="0.3">
      <c r="A1154" s="48">
        <v>2380</v>
      </c>
      <c r="B1154" s="42" t="s">
        <v>1287</v>
      </c>
      <c r="C1154" s="42" t="s">
        <v>1539</v>
      </c>
      <c r="F1154" s="42">
        <v>3411</v>
      </c>
      <c r="G1154" s="42" t="s">
        <v>1237</v>
      </c>
      <c r="H1154" s="45" t="s">
        <v>1373</v>
      </c>
      <c r="I1154" s="46">
        <v>9</v>
      </c>
      <c r="J1154" s="46" t="s">
        <v>1414</v>
      </c>
      <c r="K1154" s="46"/>
      <c r="L1154" s="45" t="str" cm="1">
        <f t="array" ref="L1154">_xlfn.IFS(H1154=Kontrakter!$B$3,Kontrakter!$C$3,H1154=Kontrakter!$B$2,Kontrakter!$C$2,H1154=Kontrakter!$B$4,Kontrakter!$C$4,H1154=Kontrakter!$B$5,Kontrakter!$C$5,H1154=Kontrakter!$B$6,Kontrakter!$C$6,H1154=Kontrakter!$B$7,Kontrakter!$C$7,H1154=Kontrakter!$B$8,Kontrakter!$C$8,H1154=Kontrakter!$B$9,Kontrakter!$C$9,H1154=Kontrakter!$B$10,Kontrakter!$C$10,H1154=Kontrakter!$B$11,Kontrakter!$C$11)</f>
        <v>Elsikkerhet Norge AS</v>
      </c>
      <c r="M1154" s="45" cm="1">
        <f t="array" ref="M1154">_xlfn.IFS(L1154=Kontrakter!$C$3,Kontrakter!$D$3,L1154=Kontrakter!$C$2,Kontrakter!$D$2,L1154=Kontrakter!$C$4,Kontrakter!$D$4,L1154=Kontrakter!$C$5,Kontrakter!$D$5,L1154=Kontrakter!$C$6,Kontrakter!$D$6,L1154=Kontrakter!$C$7,Kontrakter!$D$7,L1154=Kontrakter!$C$8,Kontrakter!$D$8,L1154=Kontrakter!$C$9,Kontrakter!$D$9,L1154=Kontrakter!$C$10,Kontrakter!$D$10,L1154=Kontrakter!$C$11,Kontrakter!$D$11)</f>
        <v>48055999</v>
      </c>
      <c r="N1154" s="47" t="str" cm="1">
        <f t="array" ref="N1154">_xlfn.IFS(L1154=Kontrakter!$C$3,Kontrakter!$E$3,L1154=Kontrakter!$C$2,Kontrakter!$E$2,L1154=Kontrakter!$C$4,Kontrakter!$E$4,L1154=Kontrakter!$C$5,Kontrakter!$E$5,L1154=Kontrakter!$C$6,Kontrakter!$E$6,L1154=Kontrakter!$C$7,Kontrakter!$E$7,L1154=Kontrakter!$C$8,Kontrakter!$E$8,L1154=Kontrakter!$C$9,Kontrakter!$E$9,L1154=Kontrakter!$C$10,Kontrakter!$E$10,L1154=Kontrakter!$C$11,Kontrakter!$E$11)</f>
        <v>tilsyn@elvia.no</v>
      </c>
    </row>
    <row r="1155" spans="1:14" s="42" customFormat="1" x14ac:dyDescent="0.3">
      <c r="A1155" s="48">
        <v>2381</v>
      </c>
      <c r="B1155" s="42" t="s">
        <v>1287</v>
      </c>
      <c r="C1155" s="42" t="s">
        <v>1540</v>
      </c>
      <c r="F1155" s="42">
        <v>3411</v>
      </c>
      <c r="G1155" s="42" t="s">
        <v>1237</v>
      </c>
      <c r="H1155" s="45" t="s">
        <v>1373</v>
      </c>
      <c r="I1155" s="46">
        <v>9</v>
      </c>
      <c r="J1155" s="46" t="s">
        <v>1414</v>
      </c>
      <c r="K1155" s="46"/>
      <c r="L1155" s="45" t="str" cm="1">
        <f t="array" ref="L1155">_xlfn.IFS(H1155=Kontrakter!$B$3,Kontrakter!$C$3,H1155=Kontrakter!$B$2,Kontrakter!$C$2,H1155=Kontrakter!$B$4,Kontrakter!$C$4,H1155=Kontrakter!$B$5,Kontrakter!$C$5,H1155=Kontrakter!$B$6,Kontrakter!$C$6,H1155=Kontrakter!$B$7,Kontrakter!$C$7,H1155=Kontrakter!$B$8,Kontrakter!$C$8,H1155=Kontrakter!$B$9,Kontrakter!$C$9,H1155=Kontrakter!$B$10,Kontrakter!$C$10,H1155=Kontrakter!$B$11,Kontrakter!$C$11)</f>
        <v>Elsikkerhet Norge AS</v>
      </c>
      <c r="M1155" s="45" cm="1">
        <f t="array" ref="M1155">_xlfn.IFS(L1155=Kontrakter!$C$3,Kontrakter!$D$3,L1155=Kontrakter!$C$2,Kontrakter!$D$2,L1155=Kontrakter!$C$4,Kontrakter!$D$4,L1155=Kontrakter!$C$5,Kontrakter!$D$5,L1155=Kontrakter!$C$6,Kontrakter!$D$6,L1155=Kontrakter!$C$7,Kontrakter!$D$7,L1155=Kontrakter!$C$8,Kontrakter!$D$8,L1155=Kontrakter!$C$9,Kontrakter!$D$9,L1155=Kontrakter!$C$10,Kontrakter!$D$10,L1155=Kontrakter!$C$11,Kontrakter!$D$11)</f>
        <v>48055999</v>
      </c>
      <c r="N1155" s="47" t="str" cm="1">
        <f t="array" ref="N1155">_xlfn.IFS(L1155=Kontrakter!$C$3,Kontrakter!$E$3,L1155=Kontrakter!$C$2,Kontrakter!$E$2,L1155=Kontrakter!$C$4,Kontrakter!$E$4,L1155=Kontrakter!$C$5,Kontrakter!$E$5,L1155=Kontrakter!$C$6,Kontrakter!$E$6,L1155=Kontrakter!$C$7,Kontrakter!$E$7,L1155=Kontrakter!$C$8,Kontrakter!$E$8,L1155=Kontrakter!$C$9,Kontrakter!$E$9,L1155=Kontrakter!$C$10,Kontrakter!$E$10,L1155=Kontrakter!$C$11,Kontrakter!$E$11)</f>
        <v>tilsyn@elvia.no</v>
      </c>
    </row>
    <row r="1156" spans="1:14" s="42" customFormat="1" x14ac:dyDescent="0.3">
      <c r="A1156" s="48">
        <v>2382</v>
      </c>
      <c r="B1156" s="42" t="s">
        <v>1287</v>
      </c>
      <c r="C1156" s="42" t="s">
        <v>1541</v>
      </c>
      <c r="F1156" s="42">
        <v>3411</v>
      </c>
      <c r="G1156" s="42" t="s">
        <v>1237</v>
      </c>
      <c r="H1156" s="45" t="s">
        <v>1373</v>
      </c>
      <c r="I1156" s="46">
        <v>9</v>
      </c>
      <c r="J1156" s="46" t="s">
        <v>1414</v>
      </c>
      <c r="K1156" s="46"/>
      <c r="L1156" s="45" t="str" cm="1">
        <f t="array" ref="L1156">_xlfn.IFS(H1156=Kontrakter!$B$3,Kontrakter!$C$3,H1156=Kontrakter!$B$2,Kontrakter!$C$2,H1156=Kontrakter!$B$4,Kontrakter!$C$4,H1156=Kontrakter!$B$5,Kontrakter!$C$5,H1156=Kontrakter!$B$6,Kontrakter!$C$6,H1156=Kontrakter!$B$7,Kontrakter!$C$7,H1156=Kontrakter!$B$8,Kontrakter!$C$8,H1156=Kontrakter!$B$9,Kontrakter!$C$9,H1156=Kontrakter!$B$10,Kontrakter!$C$10,H1156=Kontrakter!$B$11,Kontrakter!$C$11)</f>
        <v>Elsikkerhet Norge AS</v>
      </c>
      <c r="M1156" s="45" cm="1">
        <f t="array" ref="M1156">_xlfn.IFS(L1156=Kontrakter!$C$3,Kontrakter!$D$3,L1156=Kontrakter!$C$2,Kontrakter!$D$2,L1156=Kontrakter!$C$4,Kontrakter!$D$4,L1156=Kontrakter!$C$5,Kontrakter!$D$5,L1156=Kontrakter!$C$6,Kontrakter!$D$6,L1156=Kontrakter!$C$7,Kontrakter!$D$7,L1156=Kontrakter!$C$8,Kontrakter!$D$8,L1156=Kontrakter!$C$9,Kontrakter!$D$9,L1156=Kontrakter!$C$10,Kontrakter!$D$10,L1156=Kontrakter!$C$11,Kontrakter!$D$11)</f>
        <v>48055999</v>
      </c>
      <c r="N1156" s="47" t="str" cm="1">
        <f t="array" ref="N1156">_xlfn.IFS(L1156=Kontrakter!$C$3,Kontrakter!$E$3,L1156=Kontrakter!$C$2,Kontrakter!$E$2,L1156=Kontrakter!$C$4,Kontrakter!$E$4,L1156=Kontrakter!$C$5,Kontrakter!$E$5,L1156=Kontrakter!$C$6,Kontrakter!$E$6,L1156=Kontrakter!$C$7,Kontrakter!$E$7,L1156=Kontrakter!$C$8,Kontrakter!$E$8,L1156=Kontrakter!$C$9,Kontrakter!$E$9,L1156=Kontrakter!$C$10,Kontrakter!$E$10,L1156=Kontrakter!$C$11,Kontrakter!$E$11)</f>
        <v>tilsyn@elvia.no</v>
      </c>
    </row>
    <row r="1157" spans="1:14" s="42" customFormat="1" x14ac:dyDescent="0.3">
      <c r="A1157" s="48">
        <v>2383</v>
      </c>
      <c r="B1157" s="42" t="s">
        <v>1287</v>
      </c>
      <c r="C1157" s="42" t="s">
        <v>1542</v>
      </c>
      <c r="F1157" s="42">
        <v>3411</v>
      </c>
      <c r="G1157" s="42" t="s">
        <v>1237</v>
      </c>
      <c r="H1157" s="45" t="s">
        <v>1373</v>
      </c>
      <c r="I1157" s="46">
        <v>9</v>
      </c>
      <c r="J1157" s="46" t="s">
        <v>1414</v>
      </c>
      <c r="K1157" s="46"/>
      <c r="L1157" s="45" t="str" cm="1">
        <f t="array" ref="L1157">_xlfn.IFS(H1157=Kontrakter!$B$3,Kontrakter!$C$3,H1157=Kontrakter!$B$2,Kontrakter!$C$2,H1157=Kontrakter!$B$4,Kontrakter!$C$4,H1157=Kontrakter!$B$5,Kontrakter!$C$5,H1157=Kontrakter!$B$6,Kontrakter!$C$6,H1157=Kontrakter!$B$7,Kontrakter!$C$7,H1157=Kontrakter!$B$8,Kontrakter!$C$8,H1157=Kontrakter!$B$9,Kontrakter!$C$9,H1157=Kontrakter!$B$10,Kontrakter!$C$10,H1157=Kontrakter!$B$11,Kontrakter!$C$11)</f>
        <v>Elsikkerhet Norge AS</v>
      </c>
      <c r="M1157" s="45" cm="1">
        <f t="array" ref="M1157">_xlfn.IFS(L1157=Kontrakter!$C$3,Kontrakter!$D$3,L1157=Kontrakter!$C$2,Kontrakter!$D$2,L1157=Kontrakter!$C$4,Kontrakter!$D$4,L1157=Kontrakter!$C$5,Kontrakter!$D$5,L1157=Kontrakter!$C$6,Kontrakter!$D$6,L1157=Kontrakter!$C$7,Kontrakter!$D$7,L1157=Kontrakter!$C$8,Kontrakter!$D$8,L1157=Kontrakter!$C$9,Kontrakter!$D$9,L1157=Kontrakter!$C$10,Kontrakter!$D$10,L1157=Kontrakter!$C$11,Kontrakter!$D$11)</f>
        <v>48055999</v>
      </c>
      <c r="N1157" s="47" t="str" cm="1">
        <f t="array" ref="N1157">_xlfn.IFS(L1157=Kontrakter!$C$3,Kontrakter!$E$3,L1157=Kontrakter!$C$2,Kontrakter!$E$2,L1157=Kontrakter!$C$4,Kontrakter!$E$4,L1157=Kontrakter!$C$5,Kontrakter!$E$5,L1157=Kontrakter!$C$6,Kontrakter!$E$6,L1157=Kontrakter!$C$7,Kontrakter!$E$7,L1157=Kontrakter!$C$8,Kontrakter!$E$8,L1157=Kontrakter!$C$9,Kontrakter!$E$9,L1157=Kontrakter!$C$10,Kontrakter!$E$10,L1157=Kontrakter!$C$11,Kontrakter!$E$11)</f>
        <v>tilsyn@elvia.no</v>
      </c>
    </row>
    <row r="1158" spans="1:14" s="42" customFormat="1" x14ac:dyDescent="0.3">
      <c r="A1158" s="48">
        <v>2384</v>
      </c>
      <c r="B1158" s="42" t="s">
        <v>1287</v>
      </c>
      <c r="C1158" s="42" t="s">
        <v>1543</v>
      </c>
      <c r="F1158" s="42">
        <v>3411</v>
      </c>
      <c r="G1158" s="42" t="s">
        <v>1237</v>
      </c>
      <c r="H1158" s="45" t="s">
        <v>1373</v>
      </c>
      <c r="I1158" s="46">
        <v>9</v>
      </c>
      <c r="J1158" s="46" t="s">
        <v>1414</v>
      </c>
      <c r="K1158" s="46"/>
      <c r="L1158" s="45" t="str" cm="1">
        <f t="array" ref="L1158">_xlfn.IFS(H1158=Kontrakter!$B$3,Kontrakter!$C$3,H1158=Kontrakter!$B$2,Kontrakter!$C$2,H1158=Kontrakter!$B$4,Kontrakter!$C$4,H1158=Kontrakter!$B$5,Kontrakter!$C$5,H1158=Kontrakter!$B$6,Kontrakter!$C$6,H1158=Kontrakter!$B$7,Kontrakter!$C$7,H1158=Kontrakter!$B$8,Kontrakter!$C$8,H1158=Kontrakter!$B$9,Kontrakter!$C$9,H1158=Kontrakter!$B$10,Kontrakter!$C$10,H1158=Kontrakter!$B$11,Kontrakter!$C$11)</f>
        <v>Elsikkerhet Norge AS</v>
      </c>
      <c r="M1158" s="45" cm="1">
        <f t="array" ref="M1158">_xlfn.IFS(L1158=Kontrakter!$C$3,Kontrakter!$D$3,L1158=Kontrakter!$C$2,Kontrakter!$D$2,L1158=Kontrakter!$C$4,Kontrakter!$D$4,L1158=Kontrakter!$C$5,Kontrakter!$D$5,L1158=Kontrakter!$C$6,Kontrakter!$D$6,L1158=Kontrakter!$C$7,Kontrakter!$D$7,L1158=Kontrakter!$C$8,Kontrakter!$D$8,L1158=Kontrakter!$C$9,Kontrakter!$D$9,L1158=Kontrakter!$C$10,Kontrakter!$D$10,L1158=Kontrakter!$C$11,Kontrakter!$D$11)</f>
        <v>48055999</v>
      </c>
      <c r="N1158" s="47" t="str" cm="1">
        <f t="array" ref="N1158">_xlfn.IFS(L1158=Kontrakter!$C$3,Kontrakter!$E$3,L1158=Kontrakter!$C$2,Kontrakter!$E$2,L1158=Kontrakter!$C$4,Kontrakter!$E$4,L1158=Kontrakter!$C$5,Kontrakter!$E$5,L1158=Kontrakter!$C$6,Kontrakter!$E$6,L1158=Kontrakter!$C$7,Kontrakter!$E$7,L1158=Kontrakter!$C$8,Kontrakter!$E$8,L1158=Kontrakter!$C$9,Kontrakter!$E$9,L1158=Kontrakter!$C$10,Kontrakter!$E$10,L1158=Kontrakter!$C$11,Kontrakter!$E$11)</f>
        <v>tilsyn@elvia.no</v>
      </c>
    </row>
    <row r="1159" spans="1:14" s="42" customFormat="1" x14ac:dyDescent="0.3">
      <c r="A1159" s="48">
        <v>2385</v>
      </c>
      <c r="B1159" s="42" t="s">
        <v>1287</v>
      </c>
      <c r="C1159" s="42" t="s">
        <v>1544</v>
      </c>
      <c r="F1159" s="42">
        <v>3411</v>
      </c>
      <c r="G1159" s="42" t="s">
        <v>1237</v>
      </c>
      <c r="H1159" s="45" t="s">
        <v>1373</v>
      </c>
      <c r="I1159" s="46">
        <v>9</v>
      </c>
      <c r="J1159" s="46" t="s">
        <v>1414</v>
      </c>
      <c r="K1159" s="46"/>
      <c r="L1159" s="45" t="str" cm="1">
        <f t="array" ref="L1159">_xlfn.IFS(H1159=Kontrakter!$B$3,Kontrakter!$C$3,H1159=Kontrakter!$B$2,Kontrakter!$C$2,H1159=Kontrakter!$B$4,Kontrakter!$C$4,H1159=Kontrakter!$B$5,Kontrakter!$C$5,H1159=Kontrakter!$B$6,Kontrakter!$C$6,H1159=Kontrakter!$B$7,Kontrakter!$C$7,H1159=Kontrakter!$B$8,Kontrakter!$C$8,H1159=Kontrakter!$B$9,Kontrakter!$C$9,H1159=Kontrakter!$B$10,Kontrakter!$C$10,H1159=Kontrakter!$B$11,Kontrakter!$C$11)</f>
        <v>Elsikkerhet Norge AS</v>
      </c>
      <c r="M1159" s="45" cm="1">
        <f t="array" ref="M1159">_xlfn.IFS(L1159=Kontrakter!$C$3,Kontrakter!$D$3,L1159=Kontrakter!$C$2,Kontrakter!$D$2,L1159=Kontrakter!$C$4,Kontrakter!$D$4,L1159=Kontrakter!$C$5,Kontrakter!$D$5,L1159=Kontrakter!$C$6,Kontrakter!$D$6,L1159=Kontrakter!$C$7,Kontrakter!$D$7,L1159=Kontrakter!$C$8,Kontrakter!$D$8,L1159=Kontrakter!$C$9,Kontrakter!$D$9,L1159=Kontrakter!$C$10,Kontrakter!$D$10,L1159=Kontrakter!$C$11,Kontrakter!$D$11)</f>
        <v>48055999</v>
      </c>
      <c r="N1159" s="47" t="str" cm="1">
        <f t="array" ref="N1159">_xlfn.IFS(L1159=Kontrakter!$C$3,Kontrakter!$E$3,L1159=Kontrakter!$C$2,Kontrakter!$E$2,L1159=Kontrakter!$C$4,Kontrakter!$E$4,L1159=Kontrakter!$C$5,Kontrakter!$E$5,L1159=Kontrakter!$C$6,Kontrakter!$E$6,L1159=Kontrakter!$C$7,Kontrakter!$E$7,L1159=Kontrakter!$C$8,Kontrakter!$E$8,L1159=Kontrakter!$C$9,Kontrakter!$E$9,L1159=Kontrakter!$C$10,Kontrakter!$E$10,L1159=Kontrakter!$C$11,Kontrakter!$E$11)</f>
        <v>tilsyn@elvia.no</v>
      </c>
    </row>
    <row r="1160" spans="1:14" s="42" customFormat="1" x14ac:dyDescent="0.3">
      <c r="A1160" s="48">
        <v>2386</v>
      </c>
      <c r="B1160" s="42" t="s">
        <v>1287</v>
      </c>
      <c r="C1160" s="42" t="s">
        <v>1545</v>
      </c>
      <c r="F1160" s="42">
        <v>3411</v>
      </c>
      <c r="G1160" s="42" t="s">
        <v>1237</v>
      </c>
      <c r="H1160" s="45" t="s">
        <v>1373</v>
      </c>
      <c r="I1160" s="46">
        <v>9</v>
      </c>
      <c r="J1160" s="46" t="s">
        <v>1414</v>
      </c>
      <c r="K1160" s="46"/>
      <c r="L1160" s="45" t="str" cm="1">
        <f t="array" ref="L1160">_xlfn.IFS(H1160=Kontrakter!$B$3,Kontrakter!$C$3,H1160=Kontrakter!$B$2,Kontrakter!$C$2,H1160=Kontrakter!$B$4,Kontrakter!$C$4,H1160=Kontrakter!$B$5,Kontrakter!$C$5,H1160=Kontrakter!$B$6,Kontrakter!$C$6,H1160=Kontrakter!$B$7,Kontrakter!$C$7,H1160=Kontrakter!$B$8,Kontrakter!$C$8,H1160=Kontrakter!$B$9,Kontrakter!$C$9,H1160=Kontrakter!$B$10,Kontrakter!$C$10,H1160=Kontrakter!$B$11,Kontrakter!$C$11)</f>
        <v>Elsikkerhet Norge AS</v>
      </c>
      <c r="M1160" s="45" cm="1">
        <f t="array" ref="M1160">_xlfn.IFS(L1160=Kontrakter!$C$3,Kontrakter!$D$3,L1160=Kontrakter!$C$2,Kontrakter!$D$2,L1160=Kontrakter!$C$4,Kontrakter!$D$4,L1160=Kontrakter!$C$5,Kontrakter!$D$5,L1160=Kontrakter!$C$6,Kontrakter!$D$6,L1160=Kontrakter!$C$7,Kontrakter!$D$7,L1160=Kontrakter!$C$8,Kontrakter!$D$8,L1160=Kontrakter!$C$9,Kontrakter!$D$9,L1160=Kontrakter!$C$10,Kontrakter!$D$10,L1160=Kontrakter!$C$11,Kontrakter!$D$11)</f>
        <v>48055999</v>
      </c>
      <c r="N1160" s="47" t="str" cm="1">
        <f t="array" ref="N1160">_xlfn.IFS(L1160=Kontrakter!$C$3,Kontrakter!$E$3,L1160=Kontrakter!$C$2,Kontrakter!$E$2,L1160=Kontrakter!$C$4,Kontrakter!$E$4,L1160=Kontrakter!$C$5,Kontrakter!$E$5,L1160=Kontrakter!$C$6,Kontrakter!$E$6,L1160=Kontrakter!$C$7,Kontrakter!$E$7,L1160=Kontrakter!$C$8,Kontrakter!$E$8,L1160=Kontrakter!$C$9,Kontrakter!$E$9,L1160=Kontrakter!$C$10,Kontrakter!$E$10,L1160=Kontrakter!$C$11,Kontrakter!$E$11)</f>
        <v>tilsyn@elvia.no</v>
      </c>
    </row>
    <row r="1161" spans="1:14" s="42" customFormat="1" x14ac:dyDescent="0.3">
      <c r="A1161" s="48">
        <v>2387</v>
      </c>
      <c r="B1161" s="42" t="s">
        <v>1287</v>
      </c>
      <c r="C1161" s="42" t="s">
        <v>1546</v>
      </c>
      <c r="F1161" s="42">
        <v>3411</v>
      </c>
      <c r="G1161" s="42" t="s">
        <v>1237</v>
      </c>
      <c r="H1161" s="45" t="s">
        <v>1373</v>
      </c>
      <c r="I1161" s="46">
        <v>9</v>
      </c>
      <c r="J1161" s="46" t="s">
        <v>1414</v>
      </c>
      <c r="K1161" s="46"/>
      <c r="L1161" s="45" t="str" cm="1">
        <f t="array" ref="L1161">_xlfn.IFS(H1161=Kontrakter!$B$3,Kontrakter!$C$3,H1161=Kontrakter!$B$2,Kontrakter!$C$2,H1161=Kontrakter!$B$4,Kontrakter!$C$4,H1161=Kontrakter!$B$5,Kontrakter!$C$5,H1161=Kontrakter!$B$6,Kontrakter!$C$6,H1161=Kontrakter!$B$7,Kontrakter!$C$7,H1161=Kontrakter!$B$8,Kontrakter!$C$8,H1161=Kontrakter!$B$9,Kontrakter!$C$9,H1161=Kontrakter!$B$10,Kontrakter!$C$10,H1161=Kontrakter!$B$11,Kontrakter!$C$11)</f>
        <v>Elsikkerhet Norge AS</v>
      </c>
      <c r="M1161" s="45" cm="1">
        <f t="array" ref="M1161">_xlfn.IFS(L1161=Kontrakter!$C$3,Kontrakter!$D$3,L1161=Kontrakter!$C$2,Kontrakter!$D$2,L1161=Kontrakter!$C$4,Kontrakter!$D$4,L1161=Kontrakter!$C$5,Kontrakter!$D$5,L1161=Kontrakter!$C$6,Kontrakter!$D$6,L1161=Kontrakter!$C$7,Kontrakter!$D$7,L1161=Kontrakter!$C$8,Kontrakter!$D$8,L1161=Kontrakter!$C$9,Kontrakter!$D$9,L1161=Kontrakter!$C$10,Kontrakter!$D$10,L1161=Kontrakter!$C$11,Kontrakter!$D$11)</f>
        <v>48055999</v>
      </c>
      <c r="N1161" s="47" t="str" cm="1">
        <f t="array" ref="N1161">_xlfn.IFS(L1161=Kontrakter!$C$3,Kontrakter!$E$3,L1161=Kontrakter!$C$2,Kontrakter!$E$2,L1161=Kontrakter!$C$4,Kontrakter!$E$4,L1161=Kontrakter!$C$5,Kontrakter!$E$5,L1161=Kontrakter!$C$6,Kontrakter!$E$6,L1161=Kontrakter!$C$7,Kontrakter!$E$7,L1161=Kontrakter!$C$8,Kontrakter!$E$8,L1161=Kontrakter!$C$9,Kontrakter!$E$9,L1161=Kontrakter!$C$10,Kontrakter!$E$10,L1161=Kontrakter!$C$11,Kontrakter!$E$11)</f>
        <v>tilsyn@elvia.no</v>
      </c>
    </row>
    <row r="1162" spans="1:14" s="42" customFormat="1" x14ac:dyDescent="0.3">
      <c r="A1162" s="48">
        <v>2388</v>
      </c>
      <c r="B1162" s="42" t="s">
        <v>1287</v>
      </c>
      <c r="C1162" s="42" t="s">
        <v>1547</v>
      </c>
      <c r="F1162" s="42">
        <v>3411</v>
      </c>
      <c r="G1162" s="42" t="s">
        <v>1237</v>
      </c>
      <c r="H1162" s="45" t="s">
        <v>1373</v>
      </c>
      <c r="I1162" s="46">
        <v>9</v>
      </c>
      <c r="J1162" s="46" t="s">
        <v>1414</v>
      </c>
      <c r="K1162" s="46"/>
      <c r="L1162" s="45" t="str" cm="1">
        <f t="array" ref="L1162">_xlfn.IFS(H1162=Kontrakter!$B$3,Kontrakter!$C$3,H1162=Kontrakter!$B$2,Kontrakter!$C$2,H1162=Kontrakter!$B$4,Kontrakter!$C$4,H1162=Kontrakter!$B$5,Kontrakter!$C$5,H1162=Kontrakter!$B$6,Kontrakter!$C$6,H1162=Kontrakter!$B$7,Kontrakter!$C$7,H1162=Kontrakter!$B$8,Kontrakter!$C$8,H1162=Kontrakter!$B$9,Kontrakter!$C$9,H1162=Kontrakter!$B$10,Kontrakter!$C$10,H1162=Kontrakter!$B$11,Kontrakter!$C$11)</f>
        <v>Elsikkerhet Norge AS</v>
      </c>
      <c r="M1162" s="45" cm="1">
        <f t="array" ref="M1162">_xlfn.IFS(L1162=Kontrakter!$C$3,Kontrakter!$D$3,L1162=Kontrakter!$C$2,Kontrakter!$D$2,L1162=Kontrakter!$C$4,Kontrakter!$D$4,L1162=Kontrakter!$C$5,Kontrakter!$D$5,L1162=Kontrakter!$C$6,Kontrakter!$D$6,L1162=Kontrakter!$C$7,Kontrakter!$D$7,L1162=Kontrakter!$C$8,Kontrakter!$D$8,L1162=Kontrakter!$C$9,Kontrakter!$D$9,L1162=Kontrakter!$C$10,Kontrakter!$D$10,L1162=Kontrakter!$C$11,Kontrakter!$D$11)</f>
        <v>48055999</v>
      </c>
      <c r="N1162" s="47" t="str" cm="1">
        <f t="array" ref="N1162">_xlfn.IFS(L1162=Kontrakter!$C$3,Kontrakter!$E$3,L1162=Kontrakter!$C$2,Kontrakter!$E$2,L1162=Kontrakter!$C$4,Kontrakter!$E$4,L1162=Kontrakter!$C$5,Kontrakter!$E$5,L1162=Kontrakter!$C$6,Kontrakter!$E$6,L1162=Kontrakter!$C$7,Kontrakter!$E$7,L1162=Kontrakter!$C$8,Kontrakter!$E$8,L1162=Kontrakter!$C$9,Kontrakter!$E$9,L1162=Kontrakter!$C$10,Kontrakter!$E$10,L1162=Kontrakter!$C$11,Kontrakter!$E$11)</f>
        <v>tilsyn@elvia.no</v>
      </c>
    </row>
    <row r="1163" spans="1:14" s="42" customFormat="1" x14ac:dyDescent="0.3">
      <c r="A1163" s="48">
        <v>2390</v>
      </c>
      <c r="B1163" s="42" t="s">
        <v>1288</v>
      </c>
      <c r="C1163" s="42" t="s">
        <v>1548</v>
      </c>
      <c r="F1163" s="42">
        <v>3411</v>
      </c>
      <c r="G1163" s="42" t="s">
        <v>1237</v>
      </c>
      <c r="H1163" s="45" t="s">
        <v>1373</v>
      </c>
      <c r="I1163" s="46">
        <v>9</v>
      </c>
      <c r="J1163" s="46" t="s">
        <v>1414</v>
      </c>
      <c r="K1163" s="46"/>
      <c r="L1163" s="45" t="str" cm="1">
        <f t="array" ref="L1163">_xlfn.IFS(H1163=Kontrakter!$B$3,Kontrakter!$C$3,H1163=Kontrakter!$B$2,Kontrakter!$C$2,H1163=Kontrakter!$B$4,Kontrakter!$C$4,H1163=Kontrakter!$B$5,Kontrakter!$C$5,H1163=Kontrakter!$B$6,Kontrakter!$C$6,H1163=Kontrakter!$B$7,Kontrakter!$C$7,H1163=Kontrakter!$B$8,Kontrakter!$C$8,H1163=Kontrakter!$B$9,Kontrakter!$C$9,H1163=Kontrakter!$B$10,Kontrakter!$C$10,H1163=Kontrakter!$B$11,Kontrakter!$C$11)</f>
        <v>Elsikkerhet Norge AS</v>
      </c>
      <c r="M1163" s="45" cm="1">
        <f t="array" ref="M1163">_xlfn.IFS(L1163=Kontrakter!$C$3,Kontrakter!$D$3,L1163=Kontrakter!$C$2,Kontrakter!$D$2,L1163=Kontrakter!$C$4,Kontrakter!$D$4,L1163=Kontrakter!$C$5,Kontrakter!$D$5,L1163=Kontrakter!$C$6,Kontrakter!$D$6,L1163=Kontrakter!$C$7,Kontrakter!$D$7,L1163=Kontrakter!$C$8,Kontrakter!$D$8,L1163=Kontrakter!$C$9,Kontrakter!$D$9,L1163=Kontrakter!$C$10,Kontrakter!$D$10,L1163=Kontrakter!$C$11,Kontrakter!$D$11)</f>
        <v>48055999</v>
      </c>
      <c r="N1163" s="47" t="str" cm="1">
        <f t="array" ref="N1163">_xlfn.IFS(L1163=Kontrakter!$C$3,Kontrakter!$E$3,L1163=Kontrakter!$C$2,Kontrakter!$E$2,L1163=Kontrakter!$C$4,Kontrakter!$E$4,L1163=Kontrakter!$C$5,Kontrakter!$E$5,L1163=Kontrakter!$C$6,Kontrakter!$E$6,L1163=Kontrakter!$C$7,Kontrakter!$E$7,L1163=Kontrakter!$C$8,Kontrakter!$E$8,L1163=Kontrakter!$C$9,Kontrakter!$E$9,L1163=Kontrakter!$C$10,Kontrakter!$E$10,L1163=Kontrakter!$C$11,Kontrakter!$E$11)</f>
        <v>tilsyn@elvia.no</v>
      </c>
    </row>
    <row r="1164" spans="1:14" s="42" customFormat="1" x14ac:dyDescent="0.3">
      <c r="A1164" s="48">
        <v>2401</v>
      </c>
      <c r="B1164" s="42" t="s">
        <v>1289</v>
      </c>
      <c r="C1164" s="42" t="s">
        <v>1440</v>
      </c>
      <c r="F1164" s="42">
        <v>3420</v>
      </c>
      <c r="G1164" s="42" t="s">
        <v>1237</v>
      </c>
      <c r="H1164" s="45" t="s">
        <v>1374</v>
      </c>
      <c r="I1164" s="46">
        <v>10</v>
      </c>
      <c r="J1164" s="46" t="s">
        <v>1405</v>
      </c>
      <c r="K1164" s="46"/>
      <c r="L1164" s="45" t="str" cm="1">
        <f t="array" ref="L1164">_xlfn.IFS(H1164=Kontrakter!$B$3,Kontrakter!$C$3,H1164=Kontrakter!$B$2,Kontrakter!$C$2,H1164=Kontrakter!$B$4,Kontrakter!$C$4,H1164=Kontrakter!$B$5,Kontrakter!$C$5,H1164=Kontrakter!$B$6,Kontrakter!$C$6,H1164=Kontrakter!$B$7,Kontrakter!$C$7,H1164=Kontrakter!$B$8,Kontrakter!$C$8,H1164=Kontrakter!$B$9,Kontrakter!$C$9,H1164=Kontrakter!$B$10,Kontrakter!$C$10,H1164=Kontrakter!$B$11,Kontrakter!$C$11)</f>
        <v>Elsikkerhet Norge AS</v>
      </c>
      <c r="M1164" s="45" cm="1">
        <f t="array" ref="M1164">_xlfn.IFS(L1164=Kontrakter!$C$3,Kontrakter!$D$3,L1164=Kontrakter!$C$2,Kontrakter!$D$2,L1164=Kontrakter!$C$4,Kontrakter!$D$4,L1164=Kontrakter!$C$5,Kontrakter!$D$5,L1164=Kontrakter!$C$6,Kontrakter!$D$6,L1164=Kontrakter!$C$7,Kontrakter!$D$7,L1164=Kontrakter!$C$8,Kontrakter!$D$8,L1164=Kontrakter!$C$9,Kontrakter!$D$9,L1164=Kontrakter!$C$10,Kontrakter!$D$10,L1164=Kontrakter!$C$11,Kontrakter!$D$11)</f>
        <v>48055999</v>
      </c>
      <c r="N1164" s="47" t="str" cm="1">
        <f t="array" ref="N1164">_xlfn.IFS(L1164=Kontrakter!$C$3,Kontrakter!$E$3,L1164=Kontrakter!$C$2,Kontrakter!$E$2,L1164=Kontrakter!$C$4,Kontrakter!$E$4,L1164=Kontrakter!$C$5,Kontrakter!$E$5,L1164=Kontrakter!$C$6,Kontrakter!$E$6,L1164=Kontrakter!$C$7,Kontrakter!$E$7,L1164=Kontrakter!$C$8,Kontrakter!$E$8,L1164=Kontrakter!$C$9,Kontrakter!$E$9,L1164=Kontrakter!$C$10,Kontrakter!$E$10,L1164=Kontrakter!$C$11,Kontrakter!$E$11)</f>
        <v>tilsyn@elvia.no</v>
      </c>
    </row>
    <row r="1165" spans="1:14" s="42" customFormat="1" x14ac:dyDescent="0.3">
      <c r="A1165" s="48">
        <v>2402</v>
      </c>
      <c r="B1165" s="42" t="s">
        <v>1289</v>
      </c>
      <c r="C1165" s="42" t="s">
        <v>1441</v>
      </c>
      <c r="F1165" s="42">
        <v>3420</v>
      </c>
      <c r="G1165" s="42" t="s">
        <v>1237</v>
      </c>
      <c r="H1165" s="45" t="s">
        <v>1374</v>
      </c>
      <c r="I1165" s="46">
        <v>10</v>
      </c>
      <c r="J1165" s="46" t="s">
        <v>1405</v>
      </c>
      <c r="K1165" s="46"/>
      <c r="L1165" s="45" t="str" cm="1">
        <f t="array" ref="L1165">_xlfn.IFS(H1165=Kontrakter!$B$3,Kontrakter!$C$3,H1165=Kontrakter!$B$2,Kontrakter!$C$2,H1165=Kontrakter!$B$4,Kontrakter!$C$4,H1165=Kontrakter!$B$5,Kontrakter!$C$5,H1165=Kontrakter!$B$6,Kontrakter!$C$6,H1165=Kontrakter!$B$7,Kontrakter!$C$7,H1165=Kontrakter!$B$8,Kontrakter!$C$8,H1165=Kontrakter!$B$9,Kontrakter!$C$9,H1165=Kontrakter!$B$10,Kontrakter!$C$10,H1165=Kontrakter!$B$11,Kontrakter!$C$11)</f>
        <v>Elsikkerhet Norge AS</v>
      </c>
      <c r="M1165" s="45" cm="1">
        <f t="array" ref="M1165">_xlfn.IFS(L1165=Kontrakter!$C$3,Kontrakter!$D$3,L1165=Kontrakter!$C$2,Kontrakter!$D$2,L1165=Kontrakter!$C$4,Kontrakter!$D$4,L1165=Kontrakter!$C$5,Kontrakter!$D$5,L1165=Kontrakter!$C$6,Kontrakter!$D$6,L1165=Kontrakter!$C$7,Kontrakter!$D$7,L1165=Kontrakter!$C$8,Kontrakter!$D$8,L1165=Kontrakter!$C$9,Kontrakter!$D$9,L1165=Kontrakter!$C$10,Kontrakter!$D$10,L1165=Kontrakter!$C$11,Kontrakter!$D$11)</f>
        <v>48055999</v>
      </c>
      <c r="N1165" s="47" t="str" cm="1">
        <f t="array" ref="N1165">_xlfn.IFS(L1165=Kontrakter!$C$3,Kontrakter!$E$3,L1165=Kontrakter!$C$2,Kontrakter!$E$2,L1165=Kontrakter!$C$4,Kontrakter!$E$4,L1165=Kontrakter!$C$5,Kontrakter!$E$5,L1165=Kontrakter!$C$6,Kontrakter!$E$6,L1165=Kontrakter!$C$7,Kontrakter!$E$7,L1165=Kontrakter!$C$8,Kontrakter!$E$8,L1165=Kontrakter!$C$9,Kontrakter!$E$9,L1165=Kontrakter!$C$10,Kontrakter!$E$10,L1165=Kontrakter!$C$11,Kontrakter!$E$11)</f>
        <v>tilsyn@elvia.no</v>
      </c>
    </row>
    <row r="1166" spans="1:14" s="42" customFormat="1" x14ac:dyDescent="0.3">
      <c r="A1166" s="48">
        <v>2405</v>
      </c>
      <c r="B1166" s="42" t="s">
        <v>1289</v>
      </c>
      <c r="C1166" s="42" t="s">
        <v>1442</v>
      </c>
      <c r="F1166" s="42">
        <v>3420</v>
      </c>
      <c r="G1166" s="42" t="s">
        <v>1237</v>
      </c>
      <c r="H1166" s="45" t="s">
        <v>1374</v>
      </c>
      <c r="I1166" s="46">
        <v>10</v>
      </c>
      <c r="J1166" s="46" t="s">
        <v>1405</v>
      </c>
      <c r="K1166" s="46"/>
      <c r="L1166" s="45" t="str" cm="1">
        <f t="array" ref="L1166">_xlfn.IFS(H1166=Kontrakter!$B$3,Kontrakter!$C$3,H1166=Kontrakter!$B$2,Kontrakter!$C$2,H1166=Kontrakter!$B$4,Kontrakter!$C$4,H1166=Kontrakter!$B$5,Kontrakter!$C$5,H1166=Kontrakter!$B$6,Kontrakter!$C$6,H1166=Kontrakter!$B$7,Kontrakter!$C$7,H1166=Kontrakter!$B$8,Kontrakter!$C$8,H1166=Kontrakter!$B$9,Kontrakter!$C$9,H1166=Kontrakter!$B$10,Kontrakter!$C$10,H1166=Kontrakter!$B$11,Kontrakter!$C$11)</f>
        <v>Elsikkerhet Norge AS</v>
      </c>
      <c r="M1166" s="45" cm="1">
        <f t="array" ref="M1166">_xlfn.IFS(L1166=Kontrakter!$C$3,Kontrakter!$D$3,L1166=Kontrakter!$C$2,Kontrakter!$D$2,L1166=Kontrakter!$C$4,Kontrakter!$D$4,L1166=Kontrakter!$C$5,Kontrakter!$D$5,L1166=Kontrakter!$C$6,Kontrakter!$D$6,L1166=Kontrakter!$C$7,Kontrakter!$D$7,L1166=Kontrakter!$C$8,Kontrakter!$D$8,L1166=Kontrakter!$C$9,Kontrakter!$D$9,L1166=Kontrakter!$C$10,Kontrakter!$D$10,L1166=Kontrakter!$C$11,Kontrakter!$D$11)</f>
        <v>48055999</v>
      </c>
      <c r="N1166" s="47" t="str" cm="1">
        <f t="array" ref="N1166">_xlfn.IFS(L1166=Kontrakter!$C$3,Kontrakter!$E$3,L1166=Kontrakter!$C$2,Kontrakter!$E$2,L1166=Kontrakter!$C$4,Kontrakter!$E$4,L1166=Kontrakter!$C$5,Kontrakter!$E$5,L1166=Kontrakter!$C$6,Kontrakter!$E$6,L1166=Kontrakter!$C$7,Kontrakter!$E$7,L1166=Kontrakter!$C$8,Kontrakter!$E$8,L1166=Kontrakter!$C$9,Kontrakter!$E$9,L1166=Kontrakter!$C$10,Kontrakter!$E$10,L1166=Kontrakter!$C$11,Kontrakter!$E$11)</f>
        <v>tilsyn@elvia.no</v>
      </c>
    </row>
    <row r="1167" spans="1:14" s="42" customFormat="1" x14ac:dyDescent="0.3">
      <c r="A1167" s="48">
        <v>2406</v>
      </c>
      <c r="B1167" s="42" t="s">
        <v>1289</v>
      </c>
      <c r="C1167" s="42" t="s">
        <v>1443</v>
      </c>
      <c r="F1167" s="42">
        <v>3420</v>
      </c>
      <c r="G1167" s="42" t="s">
        <v>1237</v>
      </c>
      <c r="H1167" s="45" t="s">
        <v>1374</v>
      </c>
      <c r="I1167" s="46">
        <v>10</v>
      </c>
      <c r="J1167" s="46" t="s">
        <v>1405</v>
      </c>
      <c r="K1167" s="46"/>
      <c r="L1167" s="45" t="str" cm="1">
        <f t="array" ref="L1167">_xlfn.IFS(H1167=Kontrakter!$B$3,Kontrakter!$C$3,H1167=Kontrakter!$B$2,Kontrakter!$C$2,H1167=Kontrakter!$B$4,Kontrakter!$C$4,H1167=Kontrakter!$B$5,Kontrakter!$C$5,H1167=Kontrakter!$B$6,Kontrakter!$C$6,H1167=Kontrakter!$B$7,Kontrakter!$C$7,H1167=Kontrakter!$B$8,Kontrakter!$C$8,H1167=Kontrakter!$B$9,Kontrakter!$C$9,H1167=Kontrakter!$B$10,Kontrakter!$C$10,H1167=Kontrakter!$B$11,Kontrakter!$C$11)</f>
        <v>Elsikkerhet Norge AS</v>
      </c>
      <c r="M1167" s="45" cm="1">
        <f t="array" ref="M1167">_xlfn.IFS(L1167=Kontrakter!$C$3,Kontrakter!$D$3,L1167=Kontrakter!$C$2,Kontrakter!$D$2,L1167=Kontrakter!$C$4,Kontrakter!$D$4,L1167=Kontrakter!$C$5,Kontrakter!$D$5,L1167=Kontrakter!$C$6,Kontrakter!$D$6,L1167=Kontrakter!$C$7,Kontrakter!$D$7,L1167=Kontrakter!$C$8,Kontrakter!$D$8,L1167=Kontrakter!$C$9,Kontrakter!$D$9,L1167=Kontrakter!$C$10,Kontrakter!$D$10,L1167=Kontrakter!$C$11,Kontrakter!$D$11)</f>
        <v>48055999</v>
      </c>
      <c r="N1167" s="47" t="str" cm="1">
        <f t="array" ref="N1167">_xlfn.IFS(L1167=Kontrakter!$C$3,Kontrakter!$E$3,L1167=Kontrakter!$C$2,Kontrakter!$E$2,L1167=Kontrakter!$C$4,Kontrakter!$E$4,L1167=Kontrakter!$C$5,Kontrakter!$E$5,L1167=Kontrakter!$C$6,Kontrakter!$E$6,L1167=Kontrakter!$C$7,Kontrakter!$E$7,L1167=Kontrakter!$C$8,Kontrakter!$E$8,L1167=Kontrakter!$C$9,Kontrakter!$E$9,L1167=Kontrakter!$C$10,Kontrakter!$E$10,L1167=Kontrakter!$C$11,Kontrakter!$E$11)</f>
        <v>tilsyn@elvia.no</v>
      </c>
    </row>
    <row r="1168" spans="1:14" s="42" customFormat="1" x14ac:dyDescent="0.3">
      <c r="A1168" s="48">
        <v>2407</v>
      </c>
      <c r="B1168" s="42" t="s">
        <v>1289</v>
      </c>
      <c r="C1168" s="42" t="s">
        <v>1444</v>
      </c>
      <c r="F1168" s="42">
        <v>3420</v>
      </c>
      <c r="G1168" s="42" t="s">
        <v>1237</v>
      </c>
      <c r="H1168" s="45" t="s">
        <v>1374</v>
      </c>
      <c r="I1168" s="46">
        <v>10</v>
      </c>
      <c r="J1168" s="46" t="s">
        <v>1405</v>
      </c>
      <c r="K1168" s="46"/>
      <c r="L1168" s="45" t="str" cm="1">
        <f t="array" ref="L1168">_xlfn.IFS(H1168=Kontrakter!$B$3,Kontrakter!$C$3,H1168=Kontrakter!$B$2,Kontrakter!$C$2,H1168=Kontrakter!$B$4,Kontrakter!$C$4,H1168=Kontrakter!$B$5,Kontrakter!$C$5,H1168=Kontrakter!$B$6,Kontrakter!$C$6,H1168=Kontrakter!$B$7,Kontrakter!$C$7,H1168=Kontrakter!$B$8,Kontrakter!$C$8,H1168=Kontrakter!$B$9,Kontrakter!$C$9,H1168=Kontrakter!$B$10,Kontrakter!$C$10,H1168=Kontrakter!$B$11,Kontrakter!$C$11)</f>
        <v>Elsikkerhet Norge AS</v>
      </c>
      <c r="M1168" s="45" cm="1">
        <f t="array" ref="M1168">_xlfn.IFS(L1168=Kontrakter!$C$3,Kontrakter!$D$3,L1168=Kontrakter!$C$2,Kontrakter!$D$2,L1168=Kontrakter!$C$4,Kontrakter!$D$4,L1168=Kontrakter!$C$5,Kontrakter!$D$5,L1168=Kontrakter!$C$6,Kontrakter!$D$6,L1168=Kontrakter!$C$7,Kontrakter!$D$7,L1168=Kontrakter!$C$8,Kontrakter!$D$8,L1168=Kontrakter!$C$9,Kontrakter!$D$9,L1168=Kontrakter!$C$10,Kontrakter!$D$10,L1168=Kontrakter!$C$11,Kontrakter!$D$11)</f>
        <v>48055999</v>
      </c>
      <c r="N1168" s="47" t="str" cm="1">
        <f t="array" ref="N1168">_xlfn.IFS(L1168=Kontrakter!$C$3,Kontrakter!$E$3,L1168=Kontrakter!$C$2,Kontrakter!$E$2,L1168=Kontrakter!$C$4,Kontrakter!$E$4,L1168=Kontrakter!$C$5,Kontrakter!$E$5,L1168=Kontrakter!$C$6,Kontrakter!$E$6,L1168=Kontrakter!$C$7,Kontrakter!$E$7,L1168=Kontrakter!$C$8,Kontrakter!$E$8,L1168=Kontrakter!$C$9,Kontrakter!$E$9,L1168=Kontrakter!$C$10,Kontrakter!$E$10,L1168=Kontrakter!$C$11,Kontrakter!$E$11)</f>
        <v>tilsyn@elvia.no</v>
      </c>
    </row>
    <row r="1169" spans="1:14" s="42" customFormat="1" x14ac:dyDescent="0.3">
      <c r="A1169" s="48">
        <v>2408</v>
      </c>
      <c r="B1169" s="42" t="s">
        <v>1289</v>
      </c>
      <c r="C1169" s="42" t="s">
        <v>1466</v>
      </c>
      <c r="F1169" s="42">
        <v>3420</v>
      </c>
      <c r="G1169" s="42" t="s">
        <v>1237</v>
      </c>
      <c r="H1169" s="45" t="s">
        <v>1374</v>
      </c>
      <c r="I1169" s="46">
        <v>10</v>
      </c>
      <c r="J1169" s="46" t="s">
        <v>1405</v>
      </c>
      <c r="K1169" s="46"/>
      <c r="L1169" s="45" t="str" cm="1">
        <f t="array" ref="L1169">_xlfn.IFS(H1169=Kontrakter!$B$3,Kontrakter!$C$3,H1169=Kontrakter!$B$2,Kontrakter!$C$2,H1169=Kontrakter!$B$4,Kontrakter!$C$4,H1169=Kontrakter!$B$5,Kontrakter!$C$5,H1169=Kontrakter!$B$6,Kontrakter!$C$6,H1169=Kontrakter!$B$7,Kontrakter!$C$7,H1169=Kontrakter!$B$8,Kontrakter!$C$8,H1169=Kontrakter!$B$9,Kontrakter!$C$9,H1169=Kontrakter!$B$10,Kontrakter!$C$10,H1169=Kontrakter!$B$11,Kontrakter!$C$11)</f>
        <v>Elsikkerhet Norge AS</v>
      </c>
      <c r="M1169" s="45" cm="1">
        <f t="array" ref="M1169">_xlfn.IFS(L1169=Kontrakter!$C$3,Kontrakter!$D$3,L1169=Kontrakter!$C$2,Kontrakter!$D$2,L1169=Kontrakter!$C$4,Kontrakter!$D$4,L1169=Kontrakter!$C$5,Kontrakter!$D$5,L1169=Kontrakter!$C$6,Kontrakter!$D$6,L1169=Kontrakter!$C$7,Kontrakter!$D$7,L1169=Kontrakter!$C$8,Kontrakter!$D$8,L1169=Kontrakter!$C$9,Kontrakter!$D$9,L1169=Kontrakter!$C$10,Kontrakter!$D$10,L1169=Kontrakter!$C$11,Kontrakter!$D$11)</f>
        <v>48055999</v>
      </c>
      <c r="N1169" s="47" t="str" cm="1">
        <f t="array" ref="N1169">_xlfn.IFS(L1169=Kontrakter!$C$3,Kontrakter!$E$3,L1169=Kontrakter!$C$2,Kontrakter!$E$2,L1169=Kontrakter!$C$4,Kontrakter!$E$4,L1169=Kontrakter!$C$5,Kontrakter!$E$5,L1169=Kontrakter!$C$6,Kontrakter!$E$6,L1169=Kontrakter!$C$7,Kontrakter!$E$7,L1169=Kontrakter!$C$8,Kontrakter!$E$8,L1169=Kontrakter!$C$9,Kontrakter!$E$9,L1169=Kontrakter!$C$10,Kontrakter!$E$10,L1169=Kontrakter!$C$11,Kontrakter!$E$11)</f>
        <v>tilsyn@elvia.no</v>
      </c>
    </row>
    <row r="1170" spans="1:14" s="42" customFormat="1" x14ac:dyDescent="0.3">
      <c r="A1170" s="48">
        <v>2409</v>
      </c>
      <c r="B1170" s="42" t="s">
        <v>1289</v>
      </c>
      <c r="C1170" s="42" t="s">
        <v>1467</v>
      </c>
      <c r="F1170" s="42">
        <v>3420</v>
      </c>
      <c r="G1170" s="42" t="s">
        <v>1237</v>
      </c>
      <c r="H1170" s="45" t="s">
        <v>1374</v>
      </c>
      <c r="I1170" s="46">
        <v>10</v>
      </c>
      <c r="J1170" s="46" t="s">
        <v>1405</v>
      </c>
      <c r="K1170" s="46"/>
      <c r="L1170" s="45" t="str" cm="1">
        <f t="array" ref="L1170">_xlfn.IFS(H1170=Kontrakter!$B$3,Kontrakter!$C$3,H1170=Kontrakter!$B$2,Kontrakter!$C$2,H1170=Kontrakter!$B$4,Kontrakter!$C$4,H1170=Kontrakter!$B$5,Kontrakter!$C$5,H1170=Kontrakter!$B$6,Kontrakter!$C$6,H1170=Kontrakter!$B$7,Kontrakter!$C$7,H1170=Kontrakter!$B$8,Kontrakter!$C$8,H1170=Kontrakter!$B$9,Kontrakter!$C$9,H1170=Kontrakter!$B$10,Kontrakter!$C$10,H1170=Kontrakter!$B$11,Kontrakter!$C$11)</f>
        <v>Elsikkerhet Norge AS</v>
      </c>
      <c r="M1170" s="45" cm="1">
        <f t="array" ref="M1170">_xlfn.IFS(L1170=Kontrakter!$C$3,Kontrakter!$D$3,L1170=Kontrakter!$C$2,Kontrakter!$D$2,L1170=Kontrakter!$C$4,Kontrakter!$D$4,L1170=Kontrakter!$C$5,Kontrakter!$D$5,L1170=Kontrakter!$C$6,Kontrakter!$D$6,L1170=Kontrakter!$C$7,Kontrakter!$D$7,L1170=Kontrakter!$C$8,Kontrakter!$D$8,L1170=Kontrakter!$C$9,Kontrakter!$D$9,L1170=Kontrakter!$C$10,Kontrakter!$D$10,L1170=Kontrakter!$C$11,Kontrakter!$D$11)</f>
        <v>48055999</v>
      </c>
      <c r="N1170" s="47" t="str" cm="1">
        <f t="array" ref="N1170">_xlfn.IFS(L1170=Kontrakter!$C$3,Kontrakter!$E$3,L1170=Kontrakter!$C$2,Kontrakter!$E$2,L1170=Kontrakter!$C$4,Kontrakter!$E$4,L1170=Kontrakter!$C$5,Kontrakter!$E$5,L1170=Kontrakter!$C$6,Kontrakter!$E$6,L1170=Kontrakter!$C$7,Kontrakter!$E$7,L1170=Kontrakter!$C$8,Kontrakter!$E$8,L1170=Kontrakter!$C$9,Kontrakter!$E$9,L1170=Kontrakter!$C$10,Kontrakter!$E$10,L1170=Kontrakter!$C$11,Kontrakter!$E$11)</f>
        <v>tilsyn@elvia.no</v>
      </c>
    </row>
    <row r="1171" spans="1:14" s="42" customFormat="1" x14ac:dyDescent="0.3">
      <c r="A1171" s="48">
        <v>2410</v>
      </c>
      <c r="B1171" s="42" t="s">
        <v>1290</v>
      </c>
      <c r="C1171" s="42" t="s">
        <v>1468</v>
      </c>
      <c r="F1171" s="42">
        <v>3420</v>
      </c>
      <c r="G1171" s="42" t="s">
        <v>1237</v>
      </c>
      <c r="H1171" s="45" t="s">
        <v>1374</v>
      </c>
      <c r="I1171" s="46">
        <v>10</v>
      </c>
      <c r="J1171" s="46" t="s">
        <v>1405</v>
      </c>
      <c r="K1171" s="46"/>
      <c r="L1171" s="45" t="str" cm="1">
        <f t="array" ref="L1171">_xlfn.IFS(H1171=Kontrakter!$B$3,Kontrakter!$C$3,H1171=Kontrakter!$B$2,Kontrakter!$C$2,H1171=Kontrakter!$B$4,Kontrakter!$C$4,H1171=Kontrakter!$B$5,Kontrakter!$C$5,H1171=Kontrakter!$B$6,Kontrakter!$C$6,H1171=Kontrakter!$B$7,Kontrakter!$C$7,H1171=Kontrakter!$B$8,Kontrakter!$C$8,H1171=Kontrakter!$B$9,Kontrakter!$C$9,H1171=Kontrakter!$B$10,Kontrakter!$C$10,H1171=Kontrakter!$B$11,Kontrakter!$C$11)</f>
        <v>Elsikkerhet Norge AS</v>
      </c>
      <c r="M1171" s="45" cm="1">
        <f t="array" ref="M1171">_xlfn.IFS(L1171=Kontrakter!$C$3,Kontrakter!$D$3,L1171=Kontrakter!$C$2,Kontrakter!$D$2,L1171=Kontrakter!$C$4,Kontrakter!$D$4,L1171=Kontrakter!$C$5,Kontrakter!$D$5,L1171=Kontrakter!$C$6,Kontrakter!$D$6,L1171=Kontrakter!$C$7,Kontrakter!$D$7,L1171=Kontrakter!$C$8,Kontrakter!$D$8,L1171=Kontrakter!$C$9,Kontrakter!$D$9,L1171=Kontrakter!$C$10,Kontrakter!$D$10,L1171=Kontrakter!$C$11,Kontrakter!$D$11)</f>
        <v>48055999</v>
      </c>
      <c r="N1171" s="47" t="str" cm="1">
        <f t="array" ref="N1171">_xlfn.IFS(L1171=Kontrakter!$C$3,Kontrakter!$E$3,L1171=Kontrakter!$C$2,Kontrakter!$E$2,L1171=Kontrakter!$C$4,Kontrakter!$E$4,L1171=Kontrakter!$C$5,Kontrakter!$E$5,L1171=Kontrakter!$C$6,Kontrakter!$E$6,L1171=Kontrakter!$C$7,Kontrakter!$E$7,L1171=Kontrakter!$C$8,Kontrakter!$E$8,L1171=Kontrakter!$C$9,Kontrakter!$E$9,L1171=Kontrakter!$C$10,Kontrakter!$E$10,L1171=Kontrakter!$C$11,Kontrakter!$E$11)</f>
        <v>tilsyn@elvia.no</v>
      </c>
    </row>
    <row r="1172" spans="1:14" s="42" customFormat="1" x14ac:dyDescent="0.3">
      <c r="A1172" s="48">
        <v>2411</v>
      </c>
      <c r="B1172" s="42" t="s">
        <v>1289</v>
      </c>
      <c r="C1172" s="42" t="s">
        <v>1469</v>
      </c>
      <c r="F1172" s="42">
        <v>3420</v>
      </c>
      <c r="G1172" s="42" t="s">
        <v>1237</v>
      </c>
      <c r="H1172" s="45" t="s">
        <v>1374</v>
      </c>
      <c r="I1172" s="46">
        <v>10</v>
      </c>
      <c r="J1172" s="46" t="s">
        <v>1405</v>
      </c>
      <c r="K1172" s="46"/>
      <c r="L1172" s="45" t="str" cm="1">
        <f t="array" ref="L1172">_xlfn.IFS(H1172=Kontrakter!$B$3,Kontrakter!$C$3,H1172=Kontrakter!$B$2,Kontrakter!$C$2,H1172=Kontrakter!$B$4,Kontrakter!$C$4,H1172=Kontrakter!$B$5,Kontrakter!$C$5,H1172=Kontrakter!$B$6,Kontrakter!$C$6,H1172=Kontrakter!$B$7,Kontrakter!$C$7,H1172=Kontrakter!$B$8,Kontrakter!$C$8,H1172=Kontrakter!$B$9,Kontrakter!$C$9,H1172=Kontrakter!$B$10,Kontrakter!$C$10,H1172=Kontrakter!$B$11,Kontrakter!$C$11)</f>
        <v>Elsikkerhet Norge AS</v>
      </c>
      <c r="M1172" s="45" cm="1">
        <f t="array" ref="M1172">_xlfn.IFS(L1172=Kontrakter!$C$3,Kontrakter!$D$3,L1172=Kontrakter!$C$2,Kontrakter!$D$2,L1172=Kontrakter!$C$4,Kontrakter!$D$4,L1172=Kontrakter!$C$5,Kontrakter!$D$5,L1172=Kontrakter!$C$6,Kontrakter!$D$6,L1172=Kontrakter!$C$7,Kontrakter!$D$7,L1172=Kontrakter!$C$8,Kontrakter!$D$8,L1172=Kontrakter!$C$9,Kontrakter!$D$9,L1172=Kontrakter!$C$10,Kontrakter!$D$10,L1172=Kontrakter!$C$11,Kontrakter!$D$11)</f>
        <v>48055999</v>
      </c>
      <c r="N1172" s="47" t="str" cm="1">
        <f t="array" ref="N1172">_xlfn.IFS(L1172=Kontrakter!$C$3,Kontrakter!$E$3,L1172=Kontrakter!$C$2,Kontrakter!$E$2,L1172=Kontrakter!$C$4,Kontrakter!$E$4,L1172=Kontrakter!$C$5,Kontrakter!$E$5,L1172=Kontrakter!$C$6,Kontrakter!$E$6,L1172=Kontrakter!$C$7,Kontrakter!$E$7,L1172=Kontrakter!$C$8,Kontrakter!$E$8,L1172=Kontrakter!$C$9,Kontrakter!$E$9,L1172=Kontrakter!$C$10,Kontrakter!$E$10,L1172=Kontrakter!$C$11,Kontrakter!$E$11)</f>
        <v>tilsyn@elvia.no</v>
      </c>
    </row>
    <row r="1173" spans="1:14" s="42" customFormat="1" x14ac:dyDescent="0.3">
      <c r="A1173" s="48">
        <v>2412</v>
      </c>
      <c r="B1173" s="42" t="s">
        <v>1291</v>
      </c>
      <c r="C1173" s="42" t="s">
        <v>1470</v>
      </c>
      <c r="F1173" s="42">
        <v>3420</v>
      </c>
      <c r="G1173" s="42" t="s">
        <v>1237</v>
      </c>
      <c r="H1173" s="45" t="s">
        <v>1374</v>
      </c>
      <c r="I1173" s="46">
        <v>10</v>
      </c>
      <c r="J1173" s="46" t="s">
        <v>1405</v>
      </c>
      <c r="K1173" s="46"/>
      <c r="L1173" s="45" t="str" cm="1">
        <f t="array" ref="L1173">_xlfn.IFS(H1173=Kontrakter!$B$3,Kontrakter!$C$3,H1173=Kontrakter!$B$2,Kontrakter!$C$2,H1173=Kontrakter!$B$4,Kontrakter!$C$4,H1173=Kontrakter!$B$5,Kontrakter!$C$5,H1173=Kontrakter!$B$6,Kontrakter!$C$6,H1173=Kontrakter!$B$7,Kontrakter!$C$7,H1173=Kontrakter!$B$8,Kontrakter!$C$8,H1173=Kontrakter!$B$9,Kontrakter!$C$9,H1173=Kontrakter!$B$10,Kontrakter!$C$10,H1173=Kontrakter!$B$11,Kontrakter!$C$11)</f>
        <v>Elsikkerhet Norge AS</v>
      </c>
      <c r="M1173" s="45" cm="1">
        <f t="array" ref="M1173">_xlfn.IFS(L1173=Kontrakter!$C$3,Kontrakter!$D$3,L1173=Kontrakter!$C$2,Kontrakter!$D$2,L1173=Kontrakter!$C$4,Kontrakter!$D$4,L1173=Kontrakter!$C$5,Kontrakter!$D$5,L1173=Kontrakter!$C$6,Kontrakter!$D$6,L1173=Kontrakter!$C$7,Kontrakter!$D$7,L1173=Kontrakter!$C$8,Kontrakter!$D$8,L1173=Kontrakter!$C$9,Kontrakter!$D$9,L1173=Kontrakter!$C$10,Kontrakter!$D$10,L1173=Kontrakter!$C$11,Kontrakter!$D$11)</f>
        <v>48055999</v>
      </c>
      <c r="N1173" s="47" t="str" cm="1">
        <f t="array" ref="N1173">_xlfn.IFS(L1173=Kontrakter!$C$3,Kontrakter!$E$3,L1173=Kontrakter!$C$2,Kontrakter!$E$2,L1173=Kontrakter!$C$4,Kontrakter!$E$4,L1173=Kontrakter!$C$5,Kontrakter!$E$5,L1173=Kontrakter!$C$6,Kontrakter!$E$6,L1173=Kontrakter!$C$7,Kontrakter!$E$7,L1173=Kontrakter!$C$8,Kontrakter!$E$8,L1173=Kontrakter!$C$9,Kontrakter!$E$9,L1173=Kontrakter!$C$10,Kontrakter!$E$10,L1173=Kontrakter!$C$11,Kontrakter!$E$11)</f>
        <v>tilsyn@elvia.no</v>
      </c>
    </row>
    <row r="1174" spans="1:14" s="42" customFormat="1" x14ac:dyDescent="0.3">
      <c r="A1174" s="48">
        <v>2413</v>
      </c>
      <c r="B1174" s="42" t="s">
        <v>1289</v>
      </c>
      <c r="C1174" s="42" t="s">
        <v>1471</v>
      </c>
      <c r="F1174" s="42">
        <v>3420</v>
      </c>
      <c r="G1174" s="42" t="s">
        <v>1237</v>
      </c>
      <c r="H1174" s="45" t="s">
        <v>1374</v>
      </c>
      <c r="I1174" s="46">
        <v>10</v>
      </c>
      <c r="J1174" s="46" t="s">
        <v>1405</v>
      </c>
      <c r="K1174" s="46"/>
      <c r="L1174" s="45" t="str" cm="1">
        <f t="array" ref="L1174">_xlfn.IFS(H1174=Kontrakter!$B$3,Kontrakter!$C$3,H1174=Kontrakter!$B$2,Kontrakter!$C$2,H1174=Kontrakter!$B$4,Kontrakter!$C$4,H1174=Kontrakter!$B$5,Kontrakter!$C$5,H1174=Kontrakter!$B$6,Kontrakter!$C$6,H1174=Kontrakter!$B$7,Kontrakter!$C$7,H1174=Kontrakter!$B$8,Kontrakter!$C$8,H1174=Kontrakter!$B$9,Kontrakter!$C$9,H1174=Kontrakter!$B$10,Kontrakter!$C$10,H1174=Kontrakter!$B$11,Kontrakter!$C$11)</f>
        <v>Elsikkerhet Norge AS</v>
      </c>
      <c r="M1174" s="45" cm="1">
        <f t="array" ref="M1174">_xlfn.IFS(L1174=Kontrakter!$C$3,Kontrakter!$D$3,L1174=Kontrakter!$C$2,Kontrakter!$D$2,L1174=Kontrakter!$C$4,Kontrakter!$D$4,L1174=Kontrakter!$C$5,Kontrakter!$D$5,L1174=Kontrakter!$C$6,Kontrakter!$D$6,L1174=Kontrakter!$C$7,Kontrakter!$D$7,L1174=Kontrakter!$C$8,Kontrakter!$D$8,L1174=Kontrakter!$C$9,Kontrakter!$D$9,L1174=Kontrakter!$C$10,Kontrakter!$D$10,L1174=Kontrakter!$C$11,Kontrakter!$D$11)</f>
        <v>48055999</v>
      </c>
      <c r="N1174" s="47" t="str" cm="1">
        <f t="array" ref="N1174">_xlfn.IFS(L1174=Kontrakter!$C$3,Kontrakter!$E$3,L1174=Kontrakter!$C$2,Kontrakter!$E$2,L1174=Kontrakter!$C$4,Kontrakter!$E$4,L1174=Kontrakter!$C$5,Kontrakter!$E$5,L1174=Kontrakter!$C$6,Kontrakter!$E$6,L1174=Kontrakter!$C$7,Kontrakter!$E$7,L1174=Kontrakter!$C$8,Kontrakter!$E$8,L1174=Kontrakter!$C$9,Kontrakter!$E$9,L1174=Kontrakter!$C$10,Kontrakter!$E$10,L1174=Kontrakter!$C$11,Kontrakter!$E$11)</f>
        <v>tilsyn@elvia.no</v>
      </c>
    </row>
    <row r="1175" spans="1:14" s="42" customFormat="1" x14ac:dyDescent="0.3">
      <c r="A1175" s="48">
        <v>2414</v>
      </c>
      <c r="B1175" s="42" t="s">
        <v>1289</v>
      </c>
      <c r="C1175" s="42" t="s">
        <v>1472</v>
      </c>
      <c r="F1175" s="42">
        <v>3420</v>
      </c>
      <c r="G1175" s="42" t="s">
        <v>1237</v>
      </c>
      <c r="H1175" s="45" t="s">
        <v>1374</v>
      </c>
      <c r="I1175" s="46">
        <v>10</v>
      </c>
      <c r="J1175" s="46" t="s">
        <v>1405</v>
      </c>
      <c r="K1175" s="46"/>
      <c r="L1175" s="45" t="str" cm="1">
        <f t="array" ref="L1175">_xlfn.IFS(H1175=Kontrakter!$B$3,Kontrakter!$C$3,H1175=Kontrakter!$B$2,Kontrakter!$C$2,H1175=Kontrakter!$B$4,Kontrakter!$C$4,H1175=Kontrakter!$B$5,Kontrakter!$C$5,H1175=Kontrakter!$B$6,Kontrakter!$C$6,H1175=Kontrakter!$B$7,Kontrakter!$C$7,H1175=Kontrakter!$B$8,Kontrakter!$C$8,H1175=Kontrakter!$B$9,Kontrakter!$C$9,H1175=Kontrakter!$B$10,Kontrakter!$C$10,H1175=Kontrakter!$B$11,Kontrakter!$C$11)</f>
        <v>Elsikkerhet Norge AS</v>
      </c>
      <c r="M1175" s="45" cm="1">
        <f t="array" ref="M1175">_xlfn.IFS(L1175=Kontrakter!$C$3,Kontrakter!$D$3,L1175=Kontrakter!$C$2,Kontrakter!$D$2,L1175=Kontrakter!$C$4,Kontrakter!$D$4,L1175=Kontrakter!$C$5,Kontrakter!$D$5,L1175=Kontrakter!$C$6,Kontrakter!$D$6,L1175=Kontrakter!$C$7,Kontrakter!$D$7,L1175=Kontrakter!$C$8,Kontrakter!$D$8,L1175=Kontrakter!$C$9,Kontrakter!$D$9,L1175=Kontrakter!$C$10,Kontrakter!$D$10,L1175=Kontrakter!$C$11,Kontrakter!$D$11)</f>
        <v>48055999</v>
      </c>
      <c r="N1175" s="47" t="str" cm="1">
        <f t="array" ref="N1175">_xlfn.IFS(L1175=Kontrakter!$C$3,Kontrakter!$E$3,L1175=Kontrakter!$C$2,Kontrakter!$E$2,L1175=Kontrakter!$C$4,Kontrakter!$E$4,L1175=Kontrakter!$C$5,Kontrakter!$E$5,L1175=Kontrakter!$C$6,Kontrakter!$E$6,L1175=Kontrakter!$C$7,Kontrakter!$E$7,L1175=Kontrakter!$C$8,Kontrakter!$E$8,L1175=Kontrakter!$C$9,Kontrakter!$E$9,L1175=Kontrakter!$C$10,Kontrakter!$E$10,L1175=Kontrakter!$C$11,Kontrakter!$E$11)</f>
        <v>tilsyn@elvia.no</v>
      </c>
    </row>
    <row r="1176" spans="1:14" s="42" customFormat="1" x14ac:dyDescent="0.3">
      <c r="A1176" s="48">
        <v>2415</v>
      </c>
      <c r="B1176" s="42" t="s">
        <v>1292</v>
      </c>
      <c r="C1176" s="42" t="s">
        <v>1473</v>
      </c>
      <c r="F1176" s="42">
        <v>3420</v>
      </c>
      <c r="G1176" s="42" t="s">
        <v>1237</v>
      </c>
      <c r="H1176" s="45" t="s">
        <v>1374</v>
      </c>
      <c r="I1176" s="46">
        <v>10</v>
      </c>
      <c r="J1176" s="46" t="s">
        <v>1405</v>
      </c>
      <c r="K1176" s="46"/>
      <c r="L1176" s="45" t="str" cm="1">
        <f t="array" ref="L1176">_xlfn.IFS(H1176=Kontrakter!$B$3,Kontrakter!$C$3,H1176=Kontrakter!$B$2,Kontrakter!$C$2,H1176=Kontrakter!$B$4,Kontrakter!$C$4,H1176=Kontrakter!$B$5,Kontrakter!$C$5,H1176=Kontrakter!$B$6,Kontrakter!$C$6,H1176=Kontrakter!$B$7,Kontrakter!$C$7,H1176=Kontrakter!$B$8,Kontrakter!$C$8,H1176=Kontrakter!$B$9,Kontrakter!$C$9,H1176=Kontrakter!$B$10,Kontrakter!$C$10,H1176=Kontrakter!$B$11,Kontrakter!$C$11)</f>
        <v>Elsikkerhet Norge AS</v>
      </c>
      <c r="M1176" s="45" cm="1">
        <f t="array" ref="M1176">_xlfn.IFS(L1176=Kontrakter!$C$3,Kontrakter!$D$3,L1176=Kontrakter!$C$2,Kontrakter!$D$2,L1176=Kontrakter!$C$4,Kontrakter!$D$4,L1176=Kontrakter!$C$5,Kontrakter!$D$5,L1176=Kontrakter!$C$6,Kontrakter!$D$6,L1176=Kontrakter!$C$7,Kontrakter!$D$7,L1176=Kontrakter!$C$8,Kontrakter!$D$8,L1176=Kontrakter!$C$9,Kontrakter!$D$9,L1176=Kontrakter!$C$10,Kontrakter!$D$10,L1176=Kontrakter!$C$11,Kontrakter!$D$11)</f>
        <v>48055999</v>
      </c>
      <c r="N1176" s="47" t="str" cm="1">
        <f t="array" ref="N1176">_xlfn.IFS(L1176=Kontrakter!$C$3,Kontrakter!$E$3,L1176=Kontrakter!$C$2,Kontrakter!$E$2,L1176=Kontrakter!$C$4,Kontrakter!$E$4,L1176=Kontrakter!$C$5,Kontrakter!$E$5,L1176=Kontrakter!$C$6,Kontrakter!$E$6,L1176=Kontrakter!$C$7,Kontrakter!$E$7,L1176=Kontrakter!$C$8,Kontrakter!$E$8,L1176=Kontrakter!$C$9,Kontrakter!$E$9,L1176=Kontrakter!$C$10,Kontrakter!$E$10,L1176=Kontrakter!$C$11,Kontrakter!$E$11)</f>
        <v>tilsyn@elvia.no</v>
      </c>
    </row>
    <row r="1177" spans="1:14" s="42" customFormat="1" x14ac:dyDescent="0.3">
      <c r="A1177" s="48">
        <v>2416</v>
      </c>
      <c r="B1177" s="42" t="s">
        <v>1293</v>
      </c>
      <c r="C1177" s="42" t="s">
        <v>1474</v>
      </c>
      <c r="F1177" s="42">
        <v>3420</v>
      </c>
      <c r="G1177" s="42" t="s">
        <v>1237</v>
      </c>
      <c r="H1177" s="45" t="s">
        <v>1374</v>
      </c>
      <c r="I1177" s="46">
        <v>10</v>
      </c>
      <c r="J1177" s="46" t="s">
        <v>1405</v>
      </c>
      <c r="K1177" s="46"/>
      <c r="L1177" s="45" t="str" cm="1">
        <f t="array" ref="L1177">_xlfn.IFS(H1177=Kontrakter!$B$3,Kontrakter!$C$3,H1177=Kontrakter!$B$2,Kontrakter!$C$2,H1177=Kontrakter!$B$4,Kontrakter!$C$4,H1177=Kontrakter!$B$5,Kontrakter!$C$5,H1177=Kontrakter!$B$6,Kontrakter!$C$6,H1177=Kontrakter!$B$7,Kontrakter!$C$7,H1177=Kontrakter!$B$8,Kontrakter!$C$8,H1177=Kontrakter!$B$9,Kontrakter!$C$9,H1177=Kontrakter!$B$10,Kontrakter!$C$10,H1177=Kontrakter!$B$11,Kontrakter!$C$11)</f>
        <v>Elsikkerhet Norge AS</v>
      </c>
      <c r="M1177" s="45" cm="1">
        <f t="array" ref="M1177">_xlfn.IFS(L1177=Kontrakter!$C$3,Kontrakter!$D$3,L1177=Kontrakter!$C$2,Kontrakter!$D$2,L1177=Kontrakter!$C$4,Kontrakter!$D$4,L1177=Kontrakter!$C$5,Kontrakter!$D$5,L1177=Kontrakter!$C$6,Kontrakter!$D$6,L1177=Kontrakter!$C$7,Kontrakter!$D$7,L1177=Kontrakter!$C$8,Kontrakter!$D$8,L1177=Kontrakter!$C$9,Kontrakter!$D$9,L1177=Kontrakter!$C$10,Kontrakter!$D$10,L1177=Kontrakter!$C$11,Kontrakter!$D$11)</f>
        <v>48055999</v>
      </c>
      <c r="N1177" s="47" t="str" cm="1">
        <f t="array" ref="N1177">_xlfn.IFS(L1177=Kontrakter!$C$3,Kontrakter!$E$3,L1177=Kontrakter!$C$2,Kontrakter!$E$2,L1177=Kontrakter!$C$4,Kontrakter!$E$4,L1177=Kontrakter!$C$5,Kontrakter!$E$5,L1177=Kontrakter!$C$6,Kontrakter!$E$6,L1177=Kontrakter!$C$7,Kontrakter!$E$7,L1177=Kontrakter!$C$8,Kontrakter!$E$8,L1177=Kontrakter!$C$9,Kontrakter!$E$9,L1177=Kontrakter!$C$10,Kontrakter!$E$10,L1177=Kontrakter!$C$11,Kontrakter!$E$11)</f>
        <v>tilsyn@elvia.no</v>
      </c>
    </row>
    <row r="1178" spans="1:14" s="42" customFormat="1" x14ac:dyDescent="0.3">
      <c r="A1178" s="48">
        <v>2418</v>
      </c>
      <c r="B1178" s="42" t="s">
        <v>1289</v>
      </c>
      <c r="C1178" s="42" t="s">
        <v>1475</v>
      </c>
      <c r="F1178" s="42">
        <v>3420</v>
      </c>
      <c r="G1178" s="42" t="s">
        <v>1237</v>
      </c>
      <c r="H1178" s="45" t="s">
        <v>1374</v>
      </c>
      <c r="I1178" s="46">
        <v>10</v>
      </c>
      <c r="J1178" s="46" t="s">
        <v>1405</v>
      </c>
      <c r="K1178" s="46"/>
      <c r="L1178" s="45" t="str" cm="1">
        <f t="array" ref="L1178">_xlfn.IFS(H1178=Kontrakter!$B$3,Kontrakter!$C$3,H1178=Kontrakter!$B$2,Kontrakter!$C$2,H1178=Kontrakter!$B$4,Kontrakter!$C$4,H1178=Kontrakter!$B$5,Kontrakter!$C$5,H1178=Kontrakter!$B$6,Kontrakter!$C$6,H1178=Kontrakter!$B$7,Kontrakter!$C$7,H1178=Kontrakter!$B$8,Kontrakter!$C$8,H1178=Kontrakter!$B$9,Kontrakter!$C$9,H1178=Kontrakter!$B$10,Kontrakter!$C$10,H1178=Kontrakter!$B$11,Kontrakter!$C$11)</f>
        <v>Elsikkerhet Norge AS</v>
      </c>
      <c r="M1178" s="45" cm="1">
        <f t="array" ref="M1178">_xlfn.IFS(L1178=Kontrakter!$C$3,Kontrakter!$D$3,L1178=Kontrakter!$C$2,Kontrakter!$D$2,L1178=Kontrakter!$C$4,Kontrakter!$D$4,L1178=Kontrakter!$C$5,Kontrakter!$D$5,L1178=Kontrakter!$C$6,Kontrakter!$D$6,L1178=Kontrakter!$C$7,Kontrakter!$D$7,L1178=Kontrakter!$C$8,Kontrakter!$D$8,L1178=Kontrakter!$C$9,Kontrakter!$D$9,L1178=Kontrakter!$C$10,Kontrakter!$D$10,L1178=Kontrakter!$C$11,Kontrakter!$D$11)</f>
        <v>48055999</v>
      </c>
      <c r="N1178" s="47" t="str" cm="1">
        <f t="array" ref="N1178">_xlfn.IFS(L1178=Kontrakter!$C$3,Kontrakter!$E$3,L1178=Kontrakter!$C$2,Kontrakter!$E$2,L1178=Kontrakter!$C$4,Kontrakter!$E$4,L1178=Kontrakter!$C$5,Kontrakter!$E$5,L1178=Kontrakter!$C$6,Kontrakter!$E$6,L1178=Kontrakter!$C$7,Kontrakter!$E$7,L1178=Kontrakter!$C$8,Kontrakter!$E$8,L1178=Kontrakter!$C$9,Kontrakter!$E$9,L1178=Kontrakter!$C$10,Kontrakter!$E$10,L1178=Kontrakter!$C$11,Kontrakter!$E$11)</f>
        <v>tilsyn@elvia.no</v>
      </c>
    </row>
    <row r="1179" spans="1:14" s="42" customFormat="1" x14ac:dyDescent="0.3">
      <c r="A1179" s="48">
        <v>2420</v>
      </c>
      <c r="B1179" s="42" t="s">
        <v>1294</v>
      </c>
      <c r="C1179" s="42" t="s">
        <v>1560</v>
      </c>
      <c r="F1179" s="42">
        <v>3421</v>
      </c>
      <c r="G1179" s="42" t="s">
        <v>1237</v>
      </c>
      <c r="H1179" s="45" t="s">
        <v>1374</v>
      </c>
      <c r="I1179" s="46">
        <v>10</v>
      </c>
      <c r="J1179" s="46" t="s">
        <v>1416</v>
      </c>
      <c r="K1179" s="46"/>
      <c r="L1179" s="45" t="str" cm="1">
        <f t="array" ref="L1179">_xlfn.IFS(H1179=Kontrakter!$B$3,Kontrakter!$C$3,H1179=Kontrakter!$B$2,Kontrakter!$C$2,H1179=Kontrakter!$B$4,Kontrakter!$C$4,H1179=Kontrakter!$B$5,Kontrakter!$C$5,H1179=Kontrakter!$B$6,Kontrakter!$C$6,H1179=Kontrakter!$B$7,Kontrakter!$C$7,H1179=Kontrakter!$B$8,Kontrakter!$C$8,H1179=Kontrakter!$B$9,Kontrakter!$C$9,H1179=Kontrakter!$B$10,Kontrakter!$C$10,H1179=Kontrakter!$B$11,Kontrakter!$C$11)</f>
        <v>Elsikkerhet Norge AS</v>
      </c>
      <c r="M1179" s="45" cm="1">
        <f t="array" ref="M1179">_xlfn.IFS(L1179=Kontrakter!$C$3,Kontrakter!$D$3,L1179=Kontrakter!$C$2,Kontrakter!$D$2,L1179=Kontrakter!$C$4,Kontrakter!$D$4,L1179=Kontrakter!$C$5,Kontrakter!$D$5,L1179=Kontrakter!$C$6,Kontrakter!$D$6,L1179=Kontrakter!$C$7,Kontrakter!$D$7,L1179=Kontrakter!$C$8,Kontrakter!$D$8,L1179=Kontrakter!$C$9,Kontrakter!$D$9,L1179=Kontrakter!$C$10,Kontrakter!$D$10,L1179=Kontrakter!$C$11,Kontrakter!$D$11)</f>
        <v>48055999</v>
      </c>
      <c r="N1179" s="47" t="str" cm="1">
        <f t="array" ref="N1179">_xlfn.IFS(L1179=Kontrakter!$C$3,Kontrakter!$E$3,L1179=Kontrakter!$C$2,Kontrakter!$E$2,L1179=Kontrakter!$C$4,Kontrakter!$E$4,L1179=Kontrakter!$C$5,Kontrakter!$E$5,L1179=Kontrakter!$C$6,Kontrakter!$E$6,L1179=Kontrakter!$C$7,Kontrakter!$E$7,L1179=Kontrakter!$C$8,Kontrakter!$E$8,L1179=Kontrakter!$C$9,Kontrakter!$E$9,L1179=Kontrakter!$C$10,Kontrakter!$E$10,L1179=Kontrakter!$C$11,Kontrakter!$E$11)</f>
        <v>tilsyn@elvia.no</v>
      </c>
    </row>
    <row r="1180" spans="1:14" s="42" customFormat="1" x14ac:dyDescent="0.3">
      <c r="A1180" s="48">
        <v>2421</v>
      </c>
      <c r="B1180" s="42" t="s">
        <v>1294</v>
      </c>
      <c r="C1180" s="42" t="s">
        <v>1561</v>
      </c>
      <c r="F1180" s="42">
        <v>3421</v>
      </c>
      <c r="G1180" s="42" t="s">
        <v>1237</v>
      </c>
      <c r="H1180" s="45" t="s">
        <v>1374</v>
      </c>
      <c r="I1180" s="46">
        <v>10</v>
      </c>
      <c r="J1180" s="46" t="s">
        <v>1416</v>
      </c>
      <c r="K1180" s="46"/>
      <c r="L1180" s="45" t="str" cm="1">
        <f t="array" ref="L1180">_xlfn.IFS(H1180=Kontrakter!$B$3,Kontrakter!$C$3,H1180=Kontrakter!$B$2,Kontrakter!$C$2,H1180=Kontrakter!$B$4,Kontrakter!$C$4,H1180=Kontrakter!$B$5,Kontrakter!$C$5,H1180=Kontrakter!$B$6,Kontrakter!$C$6,H1180=Kontrakter!$B$7,Kontrakter!$C$7,H1180=Kontrakter!$B$8,Kontrakter!$C$8,H1180=Kontrakter!$B$9,Kontrakter!$C$9,H1180=Kontrakter!$B$10,Kontrakter!$C$10,H1180=Kontrakter!$B$11,Kontrakter!$C$11)</f>
        <v>Elsikkerhet Norge AS</v>
      </c>
      <c r="M1180" s="45" cm="1">
        <f t="array" ref="M1180">_xlfn.IFS(L1180=Kontrakter!$C$3,Kontrakter!$D$3,L1180=Kontrakter!$C$2,Kontrakter!$D$2,L1180=Kontrakter!$C$4,Kontrakter!$D$4,L1180=Kontrakter!$C$5,Kontrakter!$D$5,L1180=Kontrakter!$C$6,Kontrakter!$D$6,L1180=Kontrakter!$C$7,Kontrakter!$D$7,L1180=Kontrakter!$C$8,Kontrakter!$D$8,L1180=Kontrakter!$C$9,Kontrakter!$D$9,L1180=Kontrakter!$C$10,Kontrakter!$D$10,L1180=Kontrakter!$C$11,Kontrakter!$D$11)</f>
        <v>48055999</v>
      </c>
      <c r="N1180" s="47" t="str" cm="1">
        <f t="array" ref="N1180">_xlfn.IFS(L1180=Kontrakter!$C$3,Kontrakter!$E$3,L1180=Kontrakter!$C$2,Kontrakter!$E$2,L1180=Kontrakter!$C$4,Kontrakter!$E$4,L1180=Kontrakter!$C$5,Kontrakter!$E$5,L1180=Kontrakter!$C$6,Kontrakter!$E$6,L1180=Kontrakter!$C$7,Kontrakter!$E$7,L1180=Kontrakter!$C$8,Kontrakter!$E$8,L1180=Kontrakter!$C$9,Kontrakter!$E$9,L1180=Kontrakter!$C$10,Kontrakter!$E$10,L1180=Kontrakter!$C$11,Kontrakter!$E$11)</f>
        <v>tilsyn@elvia.no</v>
      </c>
    </row>
    <row r="1181" spans="1:14" s="42" customFormat="1" x14ac:dyDescent="0.3">
      <c r="A1181" s="48">
        <v>2422</v>
      </c>
      <c r="B1181" s="42" t="s">
        <v>1295</v>
      </c>
      <c r="C1181" s="42" t="s">
        <v>1562</v>
      </c>
      <c r="F1181" s="42">
        <v>3421</v>
      </c>
      <c r="G1181" s="42" t="s">
        <v>1237</v>
      </c>
      <c r="H1181" s="45" t="s">
        <v>1374</v>
      </c>
      <c r="I1181" s="46">
        <v>10</v>
      </c>
      <c r="J1181" s="46" t="s">
        <v>1416</v>
      </c>
      <c r="K1181" s="46"/>
      <c r="L1181" s="45" t="str" cm="1">
        <f t="array" ref="L1181">_xlfn.IFS(H1181=Kontrakter!$B$3,Kontrakter!$C$3,H1181=Kontrakter!$B$2,Kontrakter!$C$2,H1181=Kontrakter!$B$4,Kontrakter!$C$4,H1181=Kontrakter!$B$5,Kontrakter!$C$5,H1181=Kontrakter!$B$6,Kontrakter!$C$6,H1181=Kontrakter!$B$7,Kontrakter!$C$7,H1181=Kontrakter!$B$8,Kontrakter!$C$8,H1181=Kontrakter!$B$9,Kontrakter!$C$9,H1181=Kontrakter!$B$10,Kontrakter!$C$10,H1181=Kontrakter!$B$11,Kontrakter!$C$11)</f>
        <v>Elsikkerhet Norge AS</v>
      </c>
      <c r="M1181" s="45" cm="1">
        <f t="array" ref="M1181">_xlfn.IFS(L1181=Kontrakter!$C$3,Kontrakter!$D$3,L1181=Kontrakter!$C$2,Kontrakter!$D$2,L1181=Kontrakter!$C$4,Kontrakter!$D$4,L1181=Kontrakter!$C$5,Kontrakter!$D$5,L1181=Kontrakter!$C$6,Kontrakter!$D$6,L1181=Kontrakter!$C$7,Kontrakter!$D$7,L1181=Kontrakter!$C$8,Kontrakter!$D$8,L1181=Kontrakter!$C$9,Kontrakter!$D$9,L1181=Kontrakter!$C$10,Kontrakter!$D$10,L1181=Kontrakter!$C$11,Kontrakter!$D$11)</f>
        <v>48055999</v>
      </c>
      <c r="N1181" s="47" t="str" cm="1">
        <f t="array" ref="N1181">_xlfn.IFS(L1181=Kontrakter!$C$3,Kontrakter!$E$3,L1181=Kontrakter!$C$2,Kontrakter!$E$2,L1181=Kontrakter!$C$4,Kontrakter!$E$4,L1181=Kontrakter!$C$5,Kontrakter!$E$5,L1181=Kontrakter!$C$6,Kontrakter!$E$6,L1181=Kontrakter!$C$7,Kontrakter!$E$7,L1181=Kontrakter!$C$8,Kontrakter!$E$8,L1181=Kontrakter!$C$9,Kontrakter!$E$9,L1181=Kontrakter!$C$10,Kontrakter!$E$10,L1181=Kontrakter!$C$11,Kontrakter!$E$11)</f>
        <v>tilsyn@elvia.no</v>
      </c>
    </row>
    <row r="1182" spans="1:14" s="42" customFormat="1" x14ac:dyDescent="0.3">
      <c r="A1182" s="48">
        <v>2423</v>
      </c>
      <c r="B1182" s="42" t="s">
        <v>1296</v>
      </c>
      <c r="C1182" s="42" t="s">
        <v>1563</v>
      </c>
      <c r="F1182" s="42">
        <v>3421</v>
      </c>
      <c r="G1182" s="42" t="s">
        <v>1237</v>
      </c>
      <c r="H1182" s="45" t="s">
        <v>1374</v>
      </c>
      <c r="I1182" s="46">
        <v>10</v>
      </c>
      <c r="J1182" s="46" t="s">
        <v>1416</v>
      </c>
      <c r="K1182" s="46"/>
      <c r="L1182" s="45" t="str" cm="1">
        <f t="array" ref="L1182">_xlfn.IFS(H1182=Kontrakter!$B$3,Kontrakter!$C$3,H1182=Kontrakter!$B$2,Kontrakter!$C$2,H1182=Kontrakter!$B$4,Kontrakter!$C$4,H1182=Kontrakter!$B$5,Kontrakter!$C$5,H1182=Kontrakter!$B$6,Kontrakter!$C$6,H1182=Kontrakter!$B$7,Kontrakter!$C$7,H1182=Kontrakter!$B$8,Kontrakter!$C$8,H1182=Kontrakter!$B$9,Kontrakter!$C$9,H1182=Kontrakter!$B$10,Kontrakter!$C$10,H1182=Kontrakter!$B$11,Kontrakter!$C$11)</f>
        <v>Elsikkerhet Norge AS</v>
      </c>
      <c r="M1182" s="45" cm="1">
        <f t="array" ref="M1182">_xlfn.IFS(L1182=Kontrakter!$C$3,Kontrakter!$D$3,L1182=Kontrakter!$C$2,Kontrakter!$D$2,L1182=Kontrakter!$C$4,Kontrakter!$D$4,L1182=Kontrakter!$C$5,Kontrakter!$D$5,L1182=Kontrakter!$C$6,Kontrakter!$D$6,L1182=Kontrakter!$C$7,Kontrakter!$D$7,L1182=Kontrakter!$C$8,Kontrakter!$D$8,L1182=Kontrakter!$C$9,Kontrakter!$D$9,L1182=Kontrakter!$C$10,Kontrakter!$D$10,L1182=Kontrakter!$C$11,Kontrakter!$D$11)</f>
        <v>48055999</v>
      </c>
      <c r="N1182" s="47" t="str" cm="1">
        <f t="array" ref="N1182">_xlfn.IFS(L1182=Kontrakter!$C$3,Kontrakter!$E$3,L1182=Kontrakter!$C$2,Kontrakter!$E$2,L1182=Kontrakter!$C$4,Kontrakter!$E$4,L1182=Kontrakter!$C$5,Kontrakter!$E$5,L1182=Kontrakter!$C$6,Kontrakter!$E$6,L1182=Kontrakter!$C$7,Kontrakter!$E$7,L1182=Kontrakter!$C$8,Kontrakter!$E$8,L1182=Kontrakter!$C$9,Kontrakter!$E$9,L1182=Kontrakter!$C$10,Kontrakter!$E$10,L1182=Kontrakter!$C$11,Kontrakter!$E$11)</f>
        <v>tilsyn@elvia.no</v>
      </c>
    </row>
    <row r="1183" spans="1:14" s="42" customFormat="1" x14ac:dyDescent="0.3">
      <c r="A1183" s="48">
        <v>2425</v>
      </c>
      <c r="B1183" s="42" t="s">
        <v>1297</v>
      </c>
      <c r="C1183" s="42" t="s">
        <v>1564</v>
      </c>
      <c r="F1183" s="42">
        <v>3421</v>
      </c>
      <c r="G1183" s="42" t="s">
        <v>1237</v>
      </c>
      <c r="H1183" s="45" t="s">
        <v>1374</v>
      </c>
      <c r="I1183" s="46">
        <v>10</v>
      </c>
      <c r="J1183" s="46" t="s">
        <v>1416</v>
      </c>
      <c r="K1183" s="46"/>
      <c r="L1183" s="45" t="str" cm="1">
        <f t="array" ref="L1183">_xlfn.IFS(H1183=Kontrakter!$B$3,Kontrakter!$C$3,H1183=Kontrakter!$B$2,Kontrakter!$C$2,H1183=Kontrakter!$B$4,Kontrakter!$C$4,H1183=Kontrakter!$B$5,Kontrakter!$C$5,H1183=Kontrakter!$B$6,Kontrakter!$C$6,H1183=Kontrakter!$B$7,Kontrakter!$C$7,H1183=Kontrakter!$B$8,Kontrakter!$C$8,H1183=Kontrakter!$B$9,Kontrakter!$C$9,H1183=Kontrakter!$B$10,Kontrakter!$C$10,H1183=Kontrakter!$B$11,Kontrakter!$C$11)</f>
        <v>Elsikkerhet Norge AS</v>
      </c>
      <c r="M1183" s="45" cm="1">
        <f t="array" ref="M1183">_xlfn.IFS(L1183=Kontrakter!$C$3,Kontrakter!$D$3,L1183=Kontrakter!$C$2,Kontrakter!$D$2,L1183=Kontrakter!$C$4,Kontrakter!$D$4,L1183=Kontrakter!$C$5,Kontrakter!$D$5,L1183=Kontrakter!$C$6,Kontrakter!$D$6,L1183=Kontrakter!$C$7,Kontrakter!$D$7,L1183=Kontrakter!$C$8,Kontrakter!$D$8,L1183=Kontrakter!$C$9,Kontrakter!$D$9,L1183=Kontrakter!$C$10,Kontrakter!$D$10,L1183=Kontrakter!$C$11,Kontrakter!$D$11)</f>
        <v>48055999</v>
      </c>
      <c r="N1183" s="47" t="str" cm="1">
        <f t="array" ref="N1183">_xlfn.IFS(L1183=Kontrakter!$C$3,Kontrakter!$E$3,L1183=Kontrakter!$C$2,Kontrakter!$E$2,L1183=Kontrakter!$C$4,Kontrakter!$E$4,L1183=Kontrakter!$C$5,Kontrakter!$E$5,L1183=Kontrakter!$C$6,Kontrakter!$E$6,L1183=Kontrakter!$C$7,Kontrakter!$E$7,L1183=Kontrakter!$C$8,Kontrakter!$E$8,L1183=Kontrakter!$C$9,Kontrakter!$E$9,L1183=Kontrakter!$C$10,Kontrakter!$E$10,L1183=Kontrakter!$C$11,Kontrakter!$E$11)</f>
        <v>tilsyn@elvia.no</v>
      </c>
    </row>
    <row r="1184" spans="1:14" s="42" customFormat="1" x14ac:dyDescent="0.3">
      <c r="A1184" s="48">
        <v>2426</v>
      </c>
      <c r="B1184" s="42" t="s">
        <v>1297</v>
      </c>
      <c r="C1184" s="42" t="s">
        <v>1565</v>
      </c>
      <c r="F1184" s="42">
        <v>3421</v>
      </c>
      <c r="G1184" s="42" t="s">
        <v>1237</v>
      </c>
      <c r="H1184" s="45" t="s">
        <v>1374</v>
      </c>
      <c r="I1184" s="46">
        <v>10</v>
      </c>
      <c r="J1184" s="46" t="s">
        <v>1416</v>
      </c>
      <c r="K1184" s="46"/>
      <c r="L1184" s="45" t="str" cm="1">
        <f t="array" ref="L1184">_xlfn.IFS(H1184=Kontrakter!$B$3,Kontrakter!$C$3,H1184=Kontrakter!$B$2,Kontrakter!$C$2,H1184=Kontrakter!$B$4,Kontrakter!$C$4,H1184=Kontrakter!$B$5,Kontrakter!$C$5,H1184=Kontrakter!$B$6,Kontrakter!$C$6,H1184=Kontrakter!$B$7,Kontrakter!$C$7,H1184=Kontrakter!$B$8,Kontrakter!$C$8,H1184=Kontrakter!$B$9,Kontrakter!$C$9,H1184=Kontrakter!$B$10,Kontrakter!$C$10,H1184=Kontrakter!$B$11,Kontrakter!$C$11)</f>
        <v>Elsikkerhet Norge AS</v>
      </c>
      <c r="M1184" s="45" cm="1">
        <f t="array" ref="M1184">_xlfn.IFS(L1184=Kontrakter!$C$3,Kontrakter!$D$3,L1184=Kontrakter!$C$2,Kontrakter!$D$2,L1184=Kontrakter!$C$4,Kontrakter!$D$4,L1184=Kontrakter!$C$5,Kontrakter!$D$5,L1184=Kontrakter!$C$6,Kontrakter!$D$6,L1184=Kontrakter!$C$7,Kontrakter!$D$7,L1184=Kontrakter!$C$8,Kontrakter!$D$8,L1184=Kontrakter!$C$9,Kontrakter!$D$9,L1184=Kontrakter!$C$10,Kontrakter!$D$10,L1184=Kontrakter!$C$11,Kontrakter!$D$11)</f>
        <v>48055999</v>
      </c>
      <c r="N1184" s="47" t="str" cm="1">
        <f t="array" ref="N1184">_xlfn.IFS(L1184=Kontrakter!$C$3,Kontrakter!$E$3,L1184=Kontrakter!$C$2,Kontrakter!$E$2,L1184=Kontrakter!$C$4,Kontrakter!$E$4,L1184=Kontrakter!$C$5,Kontrakter!$E$5,L1184=Kontrakter!$C$6,Kontrakter!$E$6,L1184=Kontrakter!$C$7,Kontrakter!$E$7,L1184=Kontrakter!$C$8,Kontrakter!$E$8,L1184=Kontrakter!$C$9,Kontrakter!$E$9,L1184=Kontrakter!$C$10,Kontrakter!$E$10,L1184=Kontrakter!$C$11,Kontrakter!$E$11)</f>
        <v>tilsyn@elvia.no</v>
      </c>
    </row>
    <row r="1185" spans="1:14" s="42" customFormat="1" x14ac:dyDescent="0.3">
      <c r="A1185" s="48">
        <v>2427</v>
      </c>
      <c r="B1185" s="42" t="s">
        <v>1298</v>
      </c>
      <c r="C1185" s="42" t="s">
        <v>1566</v>
      </c>
      <c r="F1185" s="42">
        <v>3421</v>
      </c>
      <c r="G1185" s="42" t="s">
        <v>1237</v>
      </c>
      <c r="H1185" s="45" t="s">
        <v>1374</v>
      </c>
      <c r="I1185" s="46">
        <v>10</v>
      </c>
      <c r="J1185" s="46" t="s">
        <v>1416</v>
      </c>
      <c r="K1185" s="46"/>
      <c r="L1185" s="45" t="str" cm="1">
        <f t="array" ref="L1185">_xlfn.IFS(H1185=Kontrakter!$B$3,Kontrakter!$C$3,H1185=Kontrakter!$B$2,Kontrakter!$C$2,H1185=Kontrakter!$B$4,Kontrakter!$C$4,H1185=Kontrakter!$B$5,Kontrakter!$C$5,H1185=Kontrakter!$B$6,Kontrakter!$C$6,H1185=Kontrakter!$B$7,Kontrakter!$C$7,H1185=Kontrakter!$B$8,Kontrakter!$C$8,H1185=Kontrakter!$B$9,Kontrakter!$C$9,H1185=Kontrakter!$B$10,Kontrakter!$C$10,H1185=Kontrakter!$B$11,Kontrakter!$C$11)</f>
        <v>Elsikkerhet Norge AS</v>
      </c>
      <c r="M1185" s="45" cm="1">
        <f t="array" ref="M1185">_xlfn.IFS(L1185=Kontrakter!$C$3,Kontrakter!$D$3,L1185=Kontrakter!$C$2,Kontrakter!$D$2,L1185=Kontrakter!$C$4,Kontrakter!$D$4,L1185=Kontrakter!$C$5,Kontrakter!$D$5,L1185=Kontrakter!$C$6,Kontrakter!$D$6,L1185=Kontrakter!$C$7,Kontrakter!$D$7,L1185=Kontrakter!$C$8,Kontrakter!$D$8,L1185=Kontrakter!$C$9,Kontrakter!$D$9,L1185=Kontrakter!$C$10,Kontrakter!$D$10,L1185=Kontrakter!$C$11,Kontrakter!$D$11)</f>
        <v>48055999</v>
      </c>
      <c r="N1185" s="47" t="str" cm="1">
        <f t="array" ref="N1185">_xlfn.IFS(L1185=Kontrakter!$C$3,Kontrakter!$E$3,L1185=Kontrakter!$C$2,Kontrakter!$E$2,L1185=Kontrakter!$C$4,Kontrakter!$E$4,L1185=Kontrakter!$C$5,Kontrakter!$E$5,L1185=Kontrakter!$C$6,Kontrakter!$E$6,L1185=Kontrakter!$C$7,Kontrakter!$E$7,L1185=Kontrakter!$C$8,Kontrakter!$E$8,L1185=Kontrakter!$C$9,Kontrakter!$E$9,L1185=Kontrakter!$C$10,Kontrakter!$E$10,L1185=Kontrakter!$C$11,Kontrakter!$E$11)</f>
        <v>tilsyn@elvia.no</v>
      </c>
    </row>
    <row r="1186" spans="1:14" s="42" customFormat="1" x14ac:dyDescent="0.3">
      <c r="A1186" s="48">
        <v>2428</v>
      </c>
      <c r="B1186" s="42" t="s">
        <v>1299</v>
      </c>
      <c r="C1186" s="42" t="s">
        <v>1567</v>
      </c>
      <c r="F1186" s="42">
        <v>3421</v>
      </c>
      <c r="G1186" s="42" t="s">
        <v>1237</v>
      </c>
      <c r="H1186" s="45" t="s">
        <v>1374</v>
      </c>
      <c r="I1186" s="46">
        <v>10</v>
      </c>
      <c r="J1186" s="46" t="s">
        <v>1416</v>
      </c>
      <c r="K1186" s="46"/>
      <c r="L1186" s="45" t="str" cm="1">
        <f t="array" ref="L1186">_xlfn.IFS(H1186=Kontrakter!$B$3,Kontrakter!$C$3,H1186=Kontrakter!$B$2,Kontrakter!$C$2,H1186=Kontrakter!$B$4,Kontrakter!$C$4,H1186=Kontrakter!$B$5,Kontrakter!$C$5,H1186=Kontrakter!$B$6,Kontrakter!$C$6,H1186=Kontrakter!$B$7,Kontrakter!$C$7,H1186=Kontrakter!$B$8,Kontrakter!$C$8,H1186=Kontrakter!$B$9,Kontrakter!$C$9,H1186=Kontrakter!$B$10,Kontrakter!$C$10,H1186=Kontrakter!$B$11,Kontrakter!$C$11)</f>
        <v>Elsikkerhet Norge AS</v>
      </c>
      <c r="M1186" s="45" cm="1">
        <f t="array" ref="M1186">_xlfn.IFS(L1186=Kontrakter!$C$3,Kontrakter!$D$3,L1186=Kontrakter!$C$2,Kontrakter!$D$2,L1186=Kontrakter!$C$4,Kontrakter!$D$4,L1186=Kontrakter!$C$5,Kontrakter!$D$5,L1186=Kontrakter!$C$6,Kontrakter!$D$6,L1186=Kontrakter!$C$7,Kontrakter!$D$7,L1186=Kontrakter!$C$8,Kontrakter!$D$8,L1186=Kontrakter!$C$9,Kontrakter!$D$9,L1186=Kontrakter!$C$10,Kontrakter!$D$10,L1186=Kontrakter!$C$11,Kontrakter!$D$11)</f>
        <v>48055999</v>
      </c>
      <c r="N1186" s="47" t="str" cm="1">
        <f t="array" ref="N1186">_xlfn.IFS(L1186=Kontrakter!$C$3,Kontrakter!$E$3,L1186=Kontrakter!$C$2,Kontrakter!$E$2,L1186=Kontrakter!$C$4,Kontrakter!$E$4,L1186=Kontrakter!$C$5,Kontrakter!$E$5,L1186=Kontrakter!$C$6,Kontrakter!$E$6,L1186=Kontrakter!$C$7,Kontrakter!$E$7,L1186=Kontrakter!$C$8,Kontrakter!$E$8,L1186=Kontrakter!$C$9,Kontrakter!$E$9,L1186=Kontrakter!$C$10,Kontrakter!$E$10,L1186=Kontrakter!$C$11,Kontrakter!$E$11)</f>
        <v>tilsyn@elvia.no</v>
      </c>
    </row>
    <row r="1187" spans="1:14" s="42" customFormat="1" x14ac:dyDescent="0.3">
      <c r="A1187" s="48">
        <v>2429</v>
      </c>
      <c r="B1187" s="42" t="s">
        <v>1300</v>
      </c>
      <c r="C1187" s="42" t="s">
        <v>1568</v>
      </c>
      <c r="F1187" s="42">
        <v>3421</v>
      </c>
      <c r="G1187" s="42" t="s">
        <v>1237</v>
      </c>
      <c r="H1187" s="45" t="s">
        <v>1374</v>
      </c>
      <c r="I1187" s="46">
        <v>10</v>
      </c>
      <c r="J1187" s="46" t="s">
        <v>1416</v>
      </c>
      <c r="K1187" s="46"/>
      <c r="L1187" s="45" t="str" cm="1">
        <f t="array" ref="L1187">_xlfn.IFS(H1187=Kontrakter!$B$3,Kontrakter!$C$3,H1187=Kontrakter!$B$2,Kontrakter!$C$2,H1187=Kontrakter!$B$4,Kontrakter!$C$4,H1187=Kontrakter!$B$5,Kontrakter!$C$5,H1187=Kontrakter!$B$6,Kontrakter!$C$6,H1187=Kontrakter!$B$7,Kontrakter!$C$7,H1187=Kontrakter!$B$8,Kontrakter!$C$8,H1187=Kontrakter!$B$9,Kontrakter!$C$9,H1187=Kontrakter!$B$10,Kontrakter!$C$10,H1187=Kontrakter!$B$11,Kontrakter!$C$11)</f>
        <v>Elsikkerhet Norge AS</v>
      </c>
      <c r="M1187" s="45" cm="1">
        <f t="array" ref="M1187">_xlfn.IFS(L1187=Kontrakter!$C$3,Kontrakter!$D$3,L1187=Kontrakter!$C$2,Kontrakter!$D$2,L1187=Kontrakter!$C$4,Kontrakter!$D$4,L1187=Kontrakter!$C$5,Kontrakter!$D$5,L1187=Kontrakter!$C$6,Kontrakter!$D$6,L1187=Kontrakter!$C$7,Kontrakter!$D$7,L1187=Kontrakter!$C$8,Kontrakter!$D$8,L1187=Kontrakter!$C$9,Kontrakter!$D$9,L1187=Kontrakter!$C$10,Kontrakter!$D$10,L1187=Kontrakter!$C$11,Kontrakter!$D$11)</f>
        <v>48055999</v>
      </c>
      <c r="N1187" s="47" t="str" cm="1">
        <f t="array" ref="N1187">_xlfn.IFS(L1187=Kontrakter!$C$3,Kontrakter!$E$3,L1187=Kontrakter!$C$2,Kontrakter!$E$2,L1187=Kontrakter!$C$4,Kontrakter!$E$4,L1187=Kontrakter!$C$5,Kontrakter!$E$5,L1187=Kontrakter!$C$6,Kontrakter!$E$6,L1187=Kontrakter!$C$7,Kontrakter!$E$7,L1187=Kontrakter!$C$8,Kontrakter!$E$8,L1187=Kontrakter!$C$9,Kontrakter!$E$9,L1187=Kontrakter!$C$10,Kontrakter!$E$10,L1187=Kontrakter!$C$11,Kontrakter!$E$11)</f>
        <v>tilsyn@elvia.no</v>
      </c>
    </row>
    <row r="1188" spans="1:14" s="42" customFormat="1" x14ac:dyDescent="0.3">
      <c r="A1188" s="48">
        <v>2430</v>
      </c>
      <c r="B1188" s="42" t="s">
        <v>1301</v>
      </c>
      <c r="C1188" s="42" t="s">
        <v>1569</v>
      </c>
      <c r="F1188" s="42">
        <v>3421</v>
      </c>
      <c r="G1188" s="42" t="s">
        <v>1237</v>
      </c>
      <c r="H1188" s="45" t="s">
        <v>1374</v>
      </c>
      <c r="I1188" s="46">
        <v>10</v>
      </c>
      <c r="J1188" s="46" t="s">
        <v>1416</v>
      </c>
      <c r="K1188" s="46"/>
      <c r="L1188" s="45" t="str" cm="1">
        <f t="array" ref="L1188">_xlfn.IFS(H1188=Kontrakter!$B$3,Kontrakter!$C$3,H1188=Kontrakter!$B$2,Kontrakter!$C$2,H1188=Kontrakter!$B$4,Kontrakter!$C$4,H1188=Kontrakter!$B$5,Kontrakter!$C$5,H1188=Kontrakter!$B$6,Kontrakter!$C$6,H1188=Kontrakter!$B$7,Kontrakter!$C$7,H1188=Kontrakter!$B$8,Kontrakter!$C$8,H1188=Kontrakter!$B$9,Kontrakter!$C$9,H1188=Kontrakter!$B$10,Kontrakter!$C$10,H1188=Kontrakter!$B$11,Kontrakter!$C$11)</f>
        <v>Elsikkerhet Norge AS</v>
      </c>
      <c r="M1188" s="45" cm="1">
        <f t="array" ref="M1188">_xlfn.IFS(L1188=Kontrakter!$C$3,Kontrakter!$D$3,L1188=Kontrakter!$C$2,Kontrakter!$D$2,L1188=Kontrakter!$C$4,Kontrakter!$D$4,L1188=Kontrakter!$C$5,Kontrakter!$D$5,L1188=Kontrakter!$C$6,Kontrakter!$D$6,L1188=Kontrakter!$C$7,Kontrakter!$D$7,L1188=Kontrakter!$C$8,Kontrakter!$D$8,L1188=Kontrakter!$C$9,Kontrakter!$D$9,L1188=Kontrakter!$C$10,Kontrakter!$D$10,L1188=Kontrakter!$C$11,Kontrakter!$D$11)</f>
        <v>48055999</v>
      </c>
      <c r="N1188" s="47" t="str" cm="1">
        <f t="array" ref="N1188">_xlfn.IFS(L1188=Kontrakter!$C$3,Kontrakter!$E$3,L1188=Kontrakter!$C$2,Kontrakter!$E$2,L1188=Kontrakter!$C$4,Kontrakter!$E$4,L1188=Kontrakter!$C$5,Kontrakter!$E$5,L1188=Kontrakter!$C$6,Kontrakter!$E$6,L1188=Kontrakter!$C$7,Kontrakter!$E$7,L1188=Kontrakter!$C$8,Kontrakter!$E$8,L1188=Kontrakter!$C$9,Kontrakter!$E$9,L1188=Kontrakter!$C$10,Kontrakter!$E$10,L1188=Kontrakter!$C$11,Kontrakter!$E$11)</f>
        <v>tilsyn@elvia.no</v>
      </c>
    </row>
    <row r="1189" spans="1:14" s="42" customFormat="1" x14ac:dyDescent="0.3">
      <c r="A1189" s="48">
        <v>2432</v>
      </c>
      <c r="B1189" s="42" t="s">
        <v>1302</v>
      </c>
      <c r="C1189" s="42" t="s">
        <v>1570</v>
      </c>
      <c r="F1189" s="42">
        <v>3421</v>
      </c>
      <c r="G1189" s="42" t="s">
        <v>1237</v>
      </c>
      <c r="H1189" s="45" t="s">
        <v>1374</v>
      </c>
      <c r="I1189" s="46">
        <v>10</v>
      </c>
      <c r="J1189" s="46" t="s">
        <v>1416</v>
      </c>
      <c r="K1189" s="46"/>
      <c r="L1189" s="45" t="str" cm="1">
        <f t="array" ref="L1189">_xlfn.IFS(H1189=Kontrakter!$B$3,Kontrakter!$C$3,H1189=Kontrakter!$B$2,Kontrakter!$C$2,H1189=Kontrakter!$B$4,Kontrakter!$C$4,H1189=Kontrakter!$B$5,Kontrakter!$C$5,H1189=Kontrakter!$B$6,Kontrakter!$C$6,H1189=Kontrakter!$B$7,Kontrakter!$C$7,H1189=Kontrakter!$B$8,Kontrakter!$C$8,H1189=Kontrakter!$B$9,Kontrakter!$C$9,H1189=Kontrakter!$B$10,Kontrakter!$C$10,H1189=Kontrakter!$B$11,Kontrakter!$C$11)</f>
        <v>Elsikkerhet Norge AS</v>
      </c>
      <c r="M1189" s="45" cm="1">
        <f t="array" ref="M1189">_xlfn.IFS(L1189=Kontrakter!$C$3,Kontrakter!$D$3,L1189=Kontrakter!$C$2,Kontrakter!$D$2,L1189=Kontrakter!$C$4,Kontrakter!$D$4,L1189=Kontrakter!$C$5,Kontrakter!$D$5,L1189=Kontrakter!$C$6,Kontrakter!$D$6,L1189=Kontrakter!$C$7,Kontrakter!$D$7,L1189=Kontrakter!$C$8,Kontrakter!$D$8,L1189=Kontrakter!$C$9,Kontrakter!$D$9,L1189=Kontrakter!$C$10,Kontrakter!$D$10,L1189=Kontrakter!$C$11,Kontrakter!$D$11)</f>
        <v>48055999</v>
      </c>
      <c r="N1189" s="47" t="str" cm="1">
        <f t="array" ref="N1189">_xlfn.IFS(L1189=Kontrakter!$C$3,Kontrakter!$E$3,L1189=Kontrakter!$C$2,Kontrakter!$E$2,L1189=Kontrakter!$C$4,Kontrakter!$E$4,L1189=Kontrakter!$C$5,Kontrakter!$E$5,L1189=Kontrakter!$C$6,Kontrakter!$E$6,L1189=Kontrakter!$C$7,Kontrakter!$E$7,L1189=Kontrakter!$C$8,Kontrakter!$E$8,L1189=Kontrakter!$C$9,Kontrakter!$E$9,L1189=Kontrakter!$C$10,Kontrakter!$E$10,L1189=Kontrakter!$C$11,Kontrakter!$E$11)</f>
        <v>tilsyn@elvia.no</v>
      </c>
    </row>
    <row r="1190" spans="1:14" s="42" customFormat="1" x14ac:dyDescent="0.3">
      <c r="A1190" s="48">
        <v>2435</v>
      </c>
      <c r="B1190" s="42" t="s">
        <v>1303</v>
      </c>
      <c r="C1190" s="42" t="s">
        <v>1579</v>
      </c>
      <c r="F1190" s="42">
        <v>3419</v>
      </c>
      <c r="G1190" s="42" t="s">
        <v>1237</v>
      </c>
      <c r="H1190" s="45" t="s">
        <v>1374</v>
      </c>
      <c r="I1190" s="46">
        <v>10</v>
      </c>
      <c r="J1190" s="46" t="s">
        <v>1418</v>
      </c>
      <c r="K1190" s="46"/>
      <c r="L1190" s="45" t="str" cm="1">
        <f t="array" ref="L1190">_xlfn.IFS(H1190=Kontrakter!$B$3,Kontrakter!$C$3,H1190=Kontrakter!$B$2,Kontrakter!$C$2,H1190=Kontrakter!$B$4,Kontrakter!$C$4,H1190=Kontrakter!$B$5,Kontrakter!$C$5,H1190=Kontrakter!$B$6,Kontrakter!$C$6,H1190=Kontrakter!$B$7,Kontrakter!$C$7,H1190=Kontrakter!$B$8,Kontrakter!$C$8,H1190=Kontrakter!$B$9,Kontrakter!$C$9,H1190=Kontrakter!$B$10,Kontrakter!$C$10,H1190=Kontrakter!$B$11,Kontrakter!$C$11)</f>
        <v>Elsikkerhet Norge AS</v>
      </c>
      <c r="M1190" s="45" cm="1">
        <f t="array" ref="M1190">_xlfn.IFS(L1190=Kontrakter!$C$3,Kontrakter!$D$3,L1190=Kontrakter!$C$2,Kontrakter!$D$2,L1190=Kontrakter!$C$4,Kontrakter!$D$4,L1190=Kontrakter!$C$5,Kontrakter!$D$5,L1190=Kontrakter!$C$6,Kontrakter!$D$6,L1190=Kontrakter!$C$7,Kontrakter!$D$7,L1190=Kontrakter!$C$8,Kontrakter!$D$8,L1190=Kontrakter!$C$9,Kontrakter!$D$9,L1190=Kontrakter!$C$10,Kontrakter!$D$10,L1190=Kontrakter!$C$11,Kontrakter!$D$11)</f>
        <v>48055999</v>
      </c>
      <c r="N1190" s="47" t="str" cm="1">
        <f t="array" ref="N1190">_xlfn.IFS(L1190=Kontrakter!$C$3,Kontrakter!$E$3,L1190=Kontrakter!$C$2,Kontrakter!$E$2,L1190=Kontrakter!$C$4,Kontrakter!$E$4,L1190=Kontrakter!$C$5,Kontrakter!$E$5,L1190=Kontrakter!$C$6,Kontrakter!$E$6,L1190=Kontrakter!$C$7,Kontrakter!$E$7,L1190=Kontrakter!$C$8,Kontrakter!$E$8,L1190=Kontrakter!$C$9,Kontrakter!$E$9,L1190=Kontrakter!$C$10,Kontrakter!$E$10,L1190=Kontrakter!$C$11,Kontrakter!$E$11)</f>
        <v>tilsyn@elvia.no</v>
      </c>
    </row>
    <row r="1191" spans="1:14" s="42" customFormat="1" x14ac:dyDescent="0.3">
      <c r="A1191" s="48">
        <v>2436</v>
      </c>
      <c r="B1191" s="42" t="s">
        <v>1305</v>
      </c>
      <c r="C1191" s="42" t="s">
        <v>1580</v>
      </c>
      <c r="F1191" s="42">
        <v>3419</v>
      </c>
      <c r="G1191" s="42" t="s">
        <v>1237</v>
      </c>
      <c r="H1191" s="45" t="s">
        <v>1374</v>
      </c>
      <c r="I1191" s="46">
        <v>10</v>
      </c>
      <c r="J1191" s="46" t="s">
        <v>1418</v>
      </c>
      <c r="K1191" s="46"/>
      <c r="L1191" s="45" t="str" cm="1">
        <f t="array" ref="L1191">_xlfn.IFS(H1191=Kontrakter!$B$3,Kontrakter!$C$3,H1191=Kontrakter!$B$2,Kontrakter!$C$2,H1191=Kontrakter!$B$4,Kontrakter!$C$4,H1191=Kontrakter!$B$5,Kontrakter!$C$5,H1191=Kontrakter!$B$6,Kontrakter!$C$6,H1191=Kontrakter!$B$7,Kontrakter!$C$7,H1191=Kontrakter!$B$8,Kontrakter!$C$8,H1191=Kontrakter!$B$9,Kontrakter!$C$9,H1191=Kontrakter!$B$10,Kontrakter!$C$10,H1191=Kontrakter!$B$11,Kontrakter!$C$11)</f>
        <v>Elsikkerhet Norge AS</v>
      </c>
      <c r="M1191" s="45" cm="1">
        <f t="array" ref="M1191">_xlfn.IFS(L1191=Kontrakter!$C$3,Kontrakter!$D$3,L1191=Kontrakter!$C$2,Kontrakter!$D$2,L1191=Kontrakter!$C$4,Kontrakter!$D$4,L1191=Kontrakter!$C$5,Kontrakter!$D$5,L1191=Kontrakter!$C$6,Kontrakter!$D$6,L1191=Kontrakter!$C$7,Kontrakter!$D$7,L1191=Kontrakter!$C$8,Kontrakter!$D$8,L1191=Kontrakter!$C$9,Kontrakter!$D$9,L1191=Kontrakter!$C$10,Kontrakter!$D$10,L1191=Kontrakter!$C$11,Kontrakter!$D$11)</f>
        <v>48055999</v>
      </c>
      <c r="N1191" s="47" t="str" cm="1">
        <f t="array" ref="N1191">_xlfn.IFS(L1191=Kontrakter!$C$3,Kontrakter!$E$3,L1191=Kontrakter!$C$2,Kontrakter!$E$2,L1191=Kontrakter!$C$4,Kontrakter!$E$4,L1191=Kontrakter!$C$5,Kontrakter!$E$5,L1191=Kontrakter!$C$6,Kontrakter!$E$6,L1191=Kontrakter!$C$7,Kontrakter!$E$7,L1191=Kontrakter!$C$8,Kontrakter!$E$8,L1191=Kontrakter!$C$9,Kontrakter!$E$9,L1191=Kontrakter!$C$10,Kontrakter!$E$10,L1191=Kontrakter!$C$11,Kontrakter!$E$11)</f>
        <v>tilsyn@elvia.no</v>
      </c>
    </row>
    <row r="1192" spans="1:14" s="42" customFormat="1" x14ac:dyDescent="0.3">
      <c r="A1192" s="48">
        <v>2437</v>
      </c>
      <c r="B1192" s="42" t="s">
        <v>1306</v>
      </c>
      <c r="C1192" s="42" t="s">
        <v>1581</v>
      </c>
      <c r="F1192" s="42">
        <v>3419</v>
      </c>
      <c r="G1192" s="42" t="s">
        <v>1237</v>
      </c>
      <c r="H1192" s="45" t="s">
        <v>1374</v>
      </c>
      <c r="I1192" s="46">
        <v>10</v>
      </c>
      <c r="J1192" s="46" t="s">
        <v>1418</v>
      </c>
      <c r="K1192" s="46"/>
      <c r="L1192" s="45" t="str" cm="1">
        <f t="array" ref="L1192">_xlfn.IFS(H1192=Kontrakter!$B$3,Kontrakter!$C$3,H1192=Kontrakter!$B$2,Kontrakter!$C$2,H1192=Kontrakter!$B$4,Kontrakter!$C$4,H1192=Kontrakter!$B$5,Kontrakter!$C$5,H1192=Kontrakter!$B$6,Kontrakter!$C$6,H1192=Kontrakter!$B$7,Kontrakter!$C$7,H1192=Kontrakter!$B$8,Kontrakter!$C$8,H1192=Kontrakter!$B$9,Kontrakter!$C$9,H1192=Kontrakter!$B$10,Kontrakter!$C$10,H1192=Kontrakter!$B$11,Kontrakter!$C$11)</f>
        <v>Elsikkerhet Norge AS</v>
      </c>
      <c r="M1192" s="45" cm="1">
        <f t="array" ref="M1192">_xlfn.IFS(L1192=Kontrakter!$C$3,Kontrakter!$D$3,L1192=Kontrakter!$C$2,Kontrakter!$D$2,L1192=Kontrakter!$C$4,Kontrakter!$D$4,L1192=Kontrakter!$C$5,Kontrakter!$D$5,L1192=Kontrakter!$C$6,Kontrakter!$D$6,L1192=Kontrakter!$C$7,Kontrakter!$D$7,L1192=Kontrakter!$C$8,Kontrakter!$D$8,L1192=Kontrakter!$C$9,Kontrakter!$D$9,L1192=Kontrakter!$C$10,Kontrakter!$D$10,L1192=Kontrakter!$C$11,Kontrakter!$D$11)</f>
        <v>48055999</v>
      </c>
      <c r="N1192" s="47" t="str" cm="1">
        <f t="array" ref="N1192">_xlfn.IFS(L1192=Kontrakter!$C$3,Kontrakter!$E$3,L1192=Kontrakter!$C$2,Kontrakter!$E$2,L1192=Kontrakter!$C$4,Kontrakter!$E$4,L1192=Kontrakter!$C$5,Kontrakter!$E$5,L1192=Kontrakter!$C$6,Kontrakter!$E$6,L1192=Kontrakter!$C$7,Kontrakter!$E$7,L1192=Kontrakter!$C$8,Kontrakter!$E$8,L1192=Kontrakter!$C$9,Kontrakter!$E$9,L1192=Kontrakter!$C$10,Kontrakter!$E$10,L1192=Kontrakter!$C$11,Kontrakter!$E$11)</f>
        <v>tilsyn@elvia.no</v>
      </c>
    </row>
    <row r="1193" spans="1:14" s="42" customFormat="1" x14ac:dyDescent="0.3">
      <c r="A1193" s="48">
        <v>2438</v>
      </c>
      <c r="B1193" s="42" t="s">
        <v>1307</v>
      </c>
      <c r="C1193" s="42" t="s">
        <v>1582</v>
      </c>
      <c r="F1193" s="42">
        <v>3419</v>
      </c>
      <c r="G1193" s="42" t="s">
        <v>1237</v>
      </c>
      <c r="H1193" s="45" t="s">
        <v>1374</v>
      </c>
      <c r="I1193" s="46">
        <v>10</v>
      </c>
      <c r="J1193" s="46" t="s">
        <v>1418</v>
      </c>
      <c r="K1193" s="46"/>
      <c r="L1193" s="45" t="str" cm="1">
        <f t="array" ref="L1193">_xlfn.IFS(H1193=Kontrakter!$B$3,Kontrakter!$C$3,H1193=Kontrakter!$B$2,Kontrakter!$C$2,H1193=Kontrakter!$B$4,Kontrakter!$C$4,H1193=Kontrakter!$B$5,Kontrakter!$C$5,H1193=Kontrakter!$B$6,Kontrakter!$C$6,H1193=Kontrakter!$B$7,Kontrakter!$C$7,H1193=Kontrakter!$B$8,Kontrakter!$C$8,H1193=Kontrakter!$B$9,Kontrakter!$C$9,H1193=Kontrakter!$B$10,Kontrakter!$C$10,H1193=Kontrakter!$B$11,Kontrakter!$C$11)</f>
        <v>Elsikkerhet Norge AS</v>
      </c>
      <c r="M1193" s="45" cm="1">
        <f t="array" ref="M1193">_xlfn.IFS(L1193=Kontrakter!$C$3,Kontrakter!$D$3,L1193=Kontrakter!$C$2,Kontrakter!$D$2,L1193=Kontrakter!$C$4,Kontrakter!$D$4,L1193=Kontrakter!$C$5,Kontrakter!$D$5,L1193=Kontrakter!$C$6,Kontrakter!$D$6,L1193=Kontrakter!$C$7,Kontrakter!$D$7,L1193=Kontrakter!$C$8,Kontrakter!$D$8,L1193=Kontrakter!$C$9,Kontrakter!$D$9,L1193=Kontrakter!$C$10,Kontrakter!$D$10,L1193=Kontrakter!$C$11,Kontrakter!$D$11)</f>
        <v>48055999</v>
      </c>
      <c r="N1193" s="47" t="str" cm="1">
        <f t="array" ref="N1193">_xlfn.IFS(L1193=Kontrakter!$C$3,Kontrakter!$E$3,L1193=Kontrakter!$C$2,Kontrakter!$E$2,L1193=Kontrakter!$C$4,Kontrakter!$E$4,L1193=Kontrakter!$C$5,Kontrakter!$E$5,L1193=Kontrakter!$C$6,Kontrakter!$E$6,L1193=Kontrakter!$C$7,Kontrakter!$E$7,L1193=Kontrakter!$C$8,Kontrakter!$E$8,L1193=Kontrakter!$C$9,Kontrakter!$E$9,L1193=Kontrakter!$C$10,Kontrakter!$E$10,L1193=Kontrakter!$C$11,Kontrakter!$E$11)</f>
        <v>tilsyn@elvia.no</v>
      </c>
    </row>
    <row r="1194" spans="1:14" s="42" customFormat="1" x14ac:dyDescent="0.3">
      <c r="A1194" s="48">
        <v>2440</v>
      </c>
      <c r="B1194" s="42" t="s">
        <v>1308</v>
      </c>
      <c r="F1194" s="42">
        <v>3425</v>
      </c>
      <c r="G1194" s="42" t="s">
        <v>1237</v>
      </c>
      <c r="H1194" s="45" t="s">
        <v>1374</v>
      </c>
      <c r="I1194" s="46">
        <v>10</v>
      </c>
      <c r="J1194" s="46" t="s">
        <v>1407</v>
      </c>
      <c r="K1194" s="46"/>
      <c r="L1194" s="45" t="str" cm="1">
        <f t="array" ref="L1194">_xlfn.IFS(H1194=Kontrakter!$B$3,Kontrakter!$C$3,H1194=Kontrakter!$B$2,Kontrakter!$C$2,H1194=Kontrakter!$B$4,Kontrakter!$C$4,H1194=Kontrakter!$B$5,Kontrakter!$C$5,H1194=Kontrakter!$B$6,Kontrakter!$C$6,H1194=Kontrakter!$B$7,Kontrakter!$C$7,H1194=Kontrakter!$B$8,Kontrakter!$C$8,H1194=Kontrakter!$B$9,Kontrakter!$C$9,H1194=Kontrakter!$B$10,Kontrakter!$C$10,H1194=Kontrakter!$B$11,Kontrakter!$C$11)</f>
        <v>Elsikkerhet Norge AS</v>
      </c>
      <c r="M1194" s="45" cm="1">
        <f t="array" ref="M1194">_xlfn.IFS(L1194=Kontrakter!$C$3,Kontrakter!$D$3,L1194=Kontrakter!$C$2,Kontrakter!$D$2,L1194=Kontrakter!$C$4,Kontrakter!$D$4,L1194=Kontrakter!$C$5,Kontrakter!$D$5,L1194=Kontrakter!$C$6,Kontrakter!$D$6,L1194=Kontrakter!$C$7,Kontrakter!$D$7,L1194=Kontrakter!$C$8,Kontrakter!$D$8,L1194=Kontrakter!$C$9,Kontrakter!$D$9,L1194=Kontrakter!$C$10,Kontrakter!$D$10,L1194=Kontrakter!$C$11,Kontrakter!$D$11)</f>
        <v>48055999</v>
      </c>
      <c r="N1194" s="47" t="str" cm="1">
        <f t="array" ref="N1194">_xlfn.IFS(L1194=Kontrakter!$C$3,Kontrakter!$E$3,L1194=Kontrakter!$C$2,Kontrakter!$E$2,L1194=Kontrakter!$C$4,Kontrakter!$E$4,L1194=Kontrakter!$C$5,Kontrakter!$E$5,L1194=Kontrakter!$C$6,Kontrakter!$E$6,L1194=Kontrakter!$C$7,Kontrakter!$E$7,L1194=Kontrakter!$C$8,Kontrakter!$E$8,L1194=Kontrakter!$C$9,Kontrakter!$E$9,L1194=Kontrakter!$C$10,Kontrakter!$E$10,L1194=Kontrakter!$C$11,Kontrakter!$E$11)</f>
        <v>tilsyn@elvia.no</v>
      </c>
    </row>
    <row r="1195" spans="1:14" s="42" customFormat="1" x14ac:dyDescent="0.3">
      <c r="A1195" s="48">
        <v>2443</v>
      </c>
      <c r="B1195" s="42" t="s">
        <v>1309</v>
      </c>
      <c r="F1195" s="42">
        <v>3425</v>
      </c>
      <c r="G1195" s="42" t="s">
        <v>1237</v>
      </c>
      <c r="H1195" s="45" t="s">
        <v>1374</v>
      </c>
      <c r="I1195" s="46">
        <v>10</v>
      </c>
      <c r="J1195" s="46" t="s">
        <v>1407</v>
      </c>
      <c r="K1195" s="46"/>
      <c r="L1195" s="45" t="str" cm="1">
        <f t="array" ref="L1195">_xlfn.IFS(H1195=Kontrakter!$B$3,Kontrakter!$C$3,H1195=Kontrakter!$B$2,Kontrakter!$C$2,H1195=Kontrakter!$B$4,Kontrakter!$C$4,H1195=Kontrakter!$B$5,Kontrakter!$C$5,H1195=Kontrakter!$B$6,Kontrakter!$C$6,H1195=Kontrakter!$B$7,Kontrakter!$C$7,H1195=Kontrakter!$B$8,Kontrakter!$C$8,H1195=Kontrakter!$B$9,Kontrakter!$C$9,H1195=Kontrakter!$B$10,Kontrakter!$C$10,H1195=Kontrakter!$B$11,Kontrakter!$C$11)</f>
        <v>Elsikkerhet Norge AS</v>
      </c>
      <c r="M1195" s="45" cm="1">
        <f t="array" ref="M1195">_xlfn.IFS(L1195=Kontrakter!$C$3,Kontrakter!$D$3,L1195=Kontrakter!$C$2,Kontrakter!$D$2,L1195=Kontrakter!$C$4,Kontrakter!$D$4,L1195=Kontrakter!$C$5,Kontrakter!$D$5,L1195=Kontrakter!$C$6,Kontrakter!$D$6,L1195=Kontrakter!$C$7,Kontrakter!$D$7,L1195=Kontrakter!$C$8,Kontrakter!$D$8,L1195=Kontrakter!$C$9,Kontrakter!$D$9,L1195=Kontrakter!$C$10,Kontrakter!$D$10,L1195=Kontrakter!$C$11,Kontrakter!$D$11)</f>
        <v>48055999</v>
      </c>
      <c r="N1195" s="47" t="str" cm="1">
        <f t="array" ref="N1195">_xlfn.IFS(L1195=Kontrakter!$C$3,Kontrakter!$E$3,L1195=Kontrakter!$C$2,Kontrakter!$E$2,L1195=Kontrakter!$C$4,Kontrakter!$E$4,L1195=Kontrakter!$C$5,Kontrakter!$E$5,L1195=Kontrakter!$C$6,Kontrakter!$E$6,L1195=Kontrakter!$C$7,Kontrakter!$E$7,L1195=Kontrakter!$C$8,Kontrakter!$E$8,L1195=Kontrakter!$C$9,Kontrakter!$E$9,L1195=Kontrakter!$C$10,Kontrakter!$E$10,L1195=Kontrakter!$C$11,Kontrakter!$E$11)</f>
        <v>tilsyn@elvia.no</v>
      </c>
    </row>
    <row r="1196" spans="1:14" s="42" customFormat="1" x14ac:dyDescent="0.3">
      <c r="A1196" s="48">
        <v>2446</v>
      </c>
      <c r="B1196" s="42" t="s">
        <v>1310</v>
      </c>
      <c r="F1196" s="42">
        <v>3425</v>
      </c>
      <c r="G1196" s="42" t="s">
        <v>1237</v>
      </c>
      <c r="H1196" s="45" t="s">
        <v>1374</v>
      </c>
      <c r="I1196" s="46">
        <v>10</v>
      </c>
      <c r="J1196" s="46" t="s">
        <v>1407</v>
      </c>
      <c r="K1196" s="46"/>
      <c r="L1196" s="45" t="str" cm="1">
        <f t="array" ref="L1196">_xlfn.IFS(H1196=Kontrakter!$B$3,Kontrakter!$C$3,H1196=Kontrakter!$B$2,Kontrakter!$C$2,H1196=Kontrakter!$B$4,Kontrakter!$C$4,H1196=Kontrakter!$B$5,Kontrakter!$C$5,H1196=Kontrakter!$B$6,Kontrakter!$C$6,H1196=Kontrakter!$B$7,Kontrakter!$C$7,H1196=Kontrakter!$B$8,Kontrakter!$C$8,H1196=Kontrakter!$B$9,Kontrakter!$C$9,H1196=Kontrakter!$B$10,Kontrakter!$C$10,H1196=Kontrakter!$B$11,Kontrakter!$C$11)</f>
        <v>Elsikkerhet Norge AS</v>
      </c>
      <c r="M1196" s="45" cm="1">
        <f t="array" ref="M1196">_xlfn.IFS(L1196=Kontrakter!$C$3,Kontrakter!$D$3,L1196=Kontrakter!$C$2,Kontrakter!$D$2,L1196=Kontrakter!$C$4,Kontrakter!$D$4,L1196=Kontrakter!$C$5,Kontrakter!$D$5,L1196=Kontrakter!$C$6,Kontrakter!$D$6,L1196=Kontrakter!$C$7,Kontrakter!$D$7,L1196=Kontrakter!$C$8,Kontrakter!$D$8,L1196=Kontrakter!$C$9,Kontrakter!$D$9,L1196=Kontrakter!$C$10,Kontrakter!$D$10,L1196=Kontrakter!$C$11,Kontrakter!$D$11)</f>
        <v>48055999</v>
      </c>
      <c r="N1196" s="47" t="str" cm="1">
        <f t="array" ref="N1196">_xlfn.IFS(L1196=Kontrakter!$C$3,Kontrakter!$E$3,L1196=Kontrakter!$C$2,Kontrakter!$E$2,L1196=Kontrakter!$C$4,Kontrakter!$E$4,L1196=Kontrakter!$C$5,Kontrakter!$E$5,L1196=Kontrakter!$C$6,Kontrakter!$E$6,L1196=Kontrakter!$C$7,Kontrakter!$E$7,L1196=Kontrakter!$C$8,Kontrakter!$E$8,L1196=Kontrakter!$C$9,Kontrakter!$E$9,L1196=Kontrakter!$C$10,Kontrakter!$E$10,L1196=Kontrakter!$C$11,Kontrakter!$E$11)</f>
        <v>tilsyn@elvia.no</v>
      </c>
    </row>
    <row r="1197" spans="1:14" s="42" customFormat="1" x14ac:dyDescent="0.3">
      <c r="A1197" s="48">
        <v>2448</v>
      </c>
      <c r="B1197" s="42" t="s">
        <v>1311</v>
      </c>
      <c r="F1197" s="42">
        <v>3425</v>
      </c>
      <c r="G1197" s="42" t="s">
        <v>1237</v>
      </c>
      <c r="H1197" s="45" t="s">
        <v>1374</v>
      </c>
      <c r="I1197" s="46">
        <v>10</v>
      </c>
      <c r="J1197" s="46" t="s">
        <v>1407</v>
      </c>
      <c r="K1197" s="46"/>
      <c r="L1197" s="45" t="str" cm="1">
        <f t="array" ref="L1197">_xlfn.IFS(H1197=Kontrakter!$B$3,Kontrakter!$C$3,H1197=Kontrakter!$B$2,Kontrakter!$C$2,H1197=Kontrakter!$B$4,Kontrakter!$C$4,H1197=Kontrakter!$B$5,Kontrakter!$C$5,H1197=Kontrakter!$B$6,Kontrakter!$C$6,H1197=Kontrakter!$B$7,Kontrakter!$C$7,H1197=Kontrakter!$B$8,Kontrakter!$C$8,H1197=Kontrakter!$B$9,Kontrakter!$C$9,H1197=Kontrakter!$B$10,Kontrakter!$C$10,H1197=Kontrakter!$B$11,Kontrakter!$C$11)</f>
        <v>Elsikkerhet Norge AS</v>
      </c>
      <c r="M1197" s="45" cm="1">
        <f t="array" ref="M1197">_xlfn.IFS(L1197=Kontrakter!$C$3,Kontrakter!$D$3,L1197=Kontrakter!$C$2,Kontrakter!$D$2,L1197=Kontrakter!$C$4,Kontrakter!$D$4,L1197=Kontrakter!$C$5,Kontrakter!$D$5,L1197=Kontrakter!$C$6,Kontrakter!$D$6,L1197=Kontrakter!$C$7,Kontrakter!$D$7,L1197=Kontrakter!$C$8,Kontrakter!$D$8,L1197=Kontrakter!$C$9,Kontrakter!$D$9,L1197=Kontrakter!$C$10,Kontrakter!$D$10,L1197=Kontrakter!$C$11,Kontrakter!$D$11)</f>
        <v>48055999</v>
      </c>
      <c r="N1197" s="47" t="str" cm="1">
        <f t="array" ref="N1197">_xlfn.IFS(L1197=Kontrakter!$C$3,Kontrakter!$E$3,L1197=Kontrakter!$C$2,Kontrakter!$E$2,L1197=Kontrakter!$C$4,Kontrakter!$E$4,L1197=Kontrakter!$C$5,Kontrakter!$E$5,L1197=Kontrakter!$C$6,Kontrakter!$E$6,L1197=Kontrakter!$C$7,Kontrakter!$E$7,L1197=Kontrakter!$C$8,Kontrakter!$E$8,L1197=Kontrakter!$C$9,Kontrakter!$E$9,L1197=Kontrakter!$C$10,Kontrakter!$E$10,L1197=Kontrakter!$C$11,Kontrakter!$E$11)</f>
        <v>tilsyn@elvia.no</v>
      </c>
    </row>
    <row r="1198" spans="1:14" s="42" customFormat="1" x14ac:dyDescent="0.3">
      <c r="A1198" s="48">
        <v>2450</v>
      </c>
      <c r="B1198" s="42" t="s">
        <v>1312</v>
      </c>
      <c r="C1198" s="42" t="s">
        <v>1589</v>
      </c>
      <c r="F1198" s="42">
        <v>3422</v>
      </c>
      <c r="G1198" s="42" t="s">
        <v>1237</v>
      </c>
      <c r="H1198" s="45" t="s">
        <v>1374</v>
      </c>
      <c r="I1198" s="46">
        <v>10</v>
      </c>
      <c r="J1198" s="46" t="s">
        <v>1420</v>
      </c>
      <c r="K1198" s="46"/>
      <c r="L1198" s="45" t="str" cm="1">
        <f t="array" ref="L1198">_xlfn.IFS(H1198=Kontrakter!$B$3,Kontrakter!$C$3,H1198=Kontrakter!$B$2,Kontrakter!$C$2,H1198=Kontrakter!$B$4,Kontrakter!$C$4,H1198=Kontrakter!$B$5,Kontrakter!$C$5,H1198=Kontrakter!$B$6,Kontrakter!$C$6,H1198=Kontrakter!$B$7,Kontrakter!$C$7,H1198=Kontrakter!$B$8,Kontrakter!$C$8,H1198=Kontrakter!$B$9,Kontrakter!$C$9,H1198=Kontrakter!$B$10,Kontrakter!$C$10,H1198=Kontrakter!$B$11,Kontrakter!$C$11)</f>
        <v>Elsikkerhet Norge AS</v>
      </c>
      <c r="M1198" s="45" cm="1">
        <f t="array" ref="M1198">_xlfn.IFS(L1198=Kontrakter!$C$3,Kontrakter!$D$3,L1198=Kontrakter!$C$2,Kontrakter!$D$2,L1198=Kontrakter!$C$4,Kontrakter!$D$4,L1198=Kontrakter!$C$5,Kontrakter!$D$5,L1198=Kontrakter!$C$6,Kontrakter!$D$6,L1198=Kontrakter!$C$7,Kontrakter!$D$7,L1198=Kontrakter!$C$8,Kontrakter!$D$8,L1198=Kontrakter!$C$9,Kontrakter!$D$9,L1198=Kontrakter!$C$10,Kontrakter!$D$10,L1198=Kontrakter!$C$11,Kontrakter!$D$11)</f>
        <v>48055999</v>
      </c>
      <c r="N1198" s="47" t="str" cm="1">
        <f t="array" ref="N1198">_xlfn.IFS(L1198=Kontrakter!$C$3,Kontrakter!$E$3,L1198=Kontrakter!$C$2,Kontrakter!$E$2,L1198=Kontrakter!$C$4,Kontrakter!$E$4,L1198=Kontrakter!$C$5,Kontrakter!$E$5,L1198=Kontrakter!$C$6,Kontrakter!$E$6,L1198=Kontrakter!$C$7,Kontrakter!$E$7,L1198=Kontrakter!$C$8,Kontrakter!$E$8,L1198=Kontrakter!$C$9,Kontrakter!$E$9,L1198=Kontrakter!$C$10,Kontrakter!$E$10,L1198=Kontrakter!$C$11,Kontrakter!$E$11)</f>
        <v>tilsyn@elvia.no</v>
      </c>
    </row>
    <row r="1199" spans="1:14" s="42" customFormat="1" x14ac:dyDescent="0.3">
      <c r="A1199" s="48">
        <v>2460</v>
      </c>
      <c r="B1199" s="42" t="s">
        <v>1314</v>
      </c>
      <c r="C1199" s="42" t="s">
        <v>1590</v>
      </c>
      <c r="F1199" s="42">
        <v>3422</v>
      </c>
      <c r="G1199" s="42" t="s">
        <v>1237</v>
      </c>
      <c r="H1199" s="45" t="s">
        <v>1374</v>
      </c>
      <c r="I1199" s="46">
        <v>10</v>
      </c>
      <c r="J1199" s="46" t="s">
        <v>1420</v>
      </c>
      <c r="K1199" s="46"/>
      <c r="L1199" s="45" t="str" cm="1">
        <f t="array" ref="L1199">_xlfn.IFS(H1199=Kontrakter!$B$3,Kontrakter!$C$3,H1199=Kontrakter!$B$2,Kontrakter!$C$2,H1199=Kontrakter!$B$4,Kontrakter!$C$4,H1199=Kontrakter!$B$5,Kontrakter!$C$5,H1199=Kontrakter!$B$6,Kontrakter!$C$6,H1199=Kontrakter!$B$7,Kontrakter!$C$7,H1199=Kontrakter!$B$8,Kontrakter!$C$8,H1199=Kontrakter!$B$9,Kontrakter!$C$9,H1199=Kontrakter!$B$10,Kontrakter!$C$10,H1199=Kontrakter!$B$11,Kontrakter!$C$11)</f>
        <v>Elsikkerhet Norge AS</v>
      </c>
      <c r="M1199" s="45" cm="1">
        <f t="array" ref="M1199">_xlfn.IFS(L1199=Kontrakter!$C$3,Kontrakter!$D$3,L1199=Kontrakter!$C$2,Kontrakter!$D$2,L1199=Kontrakter!$C$4,Kontrakter!$D$4,L1199=Kontrakter!$C$5,Kontrakter!$D$5,L1199=Kontrakter!$C$6,Kontrakter!$D$6,L1199=Kontrakter!$C$7,Kontrakter!$D$7,L1199=Kontrakter!$C$8,Kontrakter!$D$8,L1199=Kontrakter!$C$9,Kontrakter!$D$9,L1199=Kontrakter!$C$10,Kontrakter!$D$10,L1199=Kontrakter!$C$11,Kontrakter!$D$11)</f>
        <v>48055999</v>
      </c>
      <c r="N1199" s="47" t="str" cm="1">
        <f t="array" ref="N1199">_xlfn.IFS(L1199=Kontrakter!$C$3,Kontrakter!$E$3,L1199=Kontrakter!$C$2,Kontrakter!$E$2,L1199=Kontrakter!$C$4,Kontrakter!$E$4,L1199=Kontrakter!$C$5,Kontrakter!$E$5,L1199=Kontrakter!$C$6,Kontrakter!$E$6,L1199=Kontrakter!$C$7,Kontrakter!$E$7,L1199=Kontrakter!$C$8,Kontrakter!$E$8,L1199=Kontrakter!$C$9,Kontrakter!$E$9,L1199=Kontrakter!$C$10,Kontrakter!$E$10,L1199=Kontrakter!$C$11,Kontrakter!$E$11)</f>
        <v>tilsyn@elvia.no</v>
      </c>
    </row>
    <row r="1200" spans="1:14" s="42" customFormat="1" x14ac:dyDescent="0.3">
      <c r="A1200" s="48">
        <v>2476</v>
      </c>
      <c r="B1200" s="42" t="s">
        <v>1315</v>
      </c>
      <c r="C1200" s="42" t="s">
        <v>1552</v>
      </c>
      <c r="F1200" s="42">
        <v>3423</v>
      </c>
      <c r="G1200" s="42" t="s">
        <v>1237</v>
      </c>
      <c r="H1200" s="45" t="s">
        <v>1374</v>
      </c>
      <c r="I1200" s="46">
        <v>10</v>
      </c>
      <c r="J1200" s="46" t="s">
        <v>1415</v>
      </c>
      <c r="K1200" s="46"/>
      <c r="L1200" s="45" t="str" cm="1">
        <f t="array" ref="L1200">_xlfn.IFS(H1200=Kontrakter!$B$3,Kontrakter!$C$3,H1200=Kontrakter!$B$2,Kontrakter!$C$2,H1200=Kontrakter!$B$4,Kontrakter!$C$4,H1200=Kontrakter!$B$5,Kontrakter!$C$5,H1200=Kontrakter!$B$6,Kontrakter!$C$6,H1200=Kontrakter!$B$7,Kontrakter!$C$7,H1200=Kontrakter!$B$8,Kontrakter!$C$8,H1200=Kontrakter!$B$9,Kontrakter!$C$9,H1200=Kontrakter!$B$10,Kontrakter!$C$10,H1200=Kontrakter!$B$11,Kontrakter!$C$11)</f>
        <v>Elsikkerhet Norge AS</v>
      </c>
      <c r="M1200" s="45" cm="1">
        <f t="array" ref="M1200">_xlfn.IFS(L1200=Kontrakter!$C$3,Kontrakter!$D$3,L1200=Kontrakter!$C$2,Kontrakter!$D$2,L1200=Kontrakter!$C$4,Kontrakter!$D$4,L1200=Kontrakter!$C$5,Kontrakter!$D$5,L1200=Kontrakter!$C$6,Kontrakter!$D$6,L1200=Kontrakter!$C$7,Kontrakter!$D$7,L1200=Kontrakter!$C$8,Kontrakter!$D$8,L1200=Kontrakter!$C$9,Kontrakter!$D$9,L1200=Kontrakter!$C$10,Kontrakter!$D$10,L1200=Kontrakter!$C$11,Kontrakter!$D$11)</f>
        <v>48055999</v>
      </c>
      <c r="N1200" s="47" t="str" cm="1">
        <f t="array" ref="N1200">_xlfn.IFS(L1200=Kontrakter!$C$3,Kontrakter!$E$3,L1200=Kontrakter!$C$2,Kontrakter!$E$2,L1200=Kontrakter!$C$4,Kontrakter!$E$4,L1200=Kontrakter!$C$5,Kontrakter!$E$5,L1200=Kontrakter!$C$6,Kontrakter!$E$6,L1200=Kontrakter!$C$7,Kontrakter!$E$7,L1200=Kontrakter!$C$8,Kontrakter!$E$8,L1200=Kontrakter!$C$9,Kontrakter!$E$9,L1200=Kontrakter!$C$10,Kontrakter!$E$10,L1200=Kontrakter!$C$11,Kontrakter!$E$11)</f>
        <v>tilsyn@elvia.no</v>
      </c>
    </row>
    <row r="1201" spans="1:14" s="42" customFormat="1" x14ac:dyDescent="0.3">
      <c r="A1201" s="48">
        <v>2477</v>
      </c>
      <c r="B1201" s="42" t="s">
        <v>1317</v>
      </c>
      <c r="C1201" s="42" t="s">
        <v>1553</v>
      </c>
      <c r="F1201" s="42">
        <v>3423</v>
      </c>
      <c r="G1201" s="42" t="s">
        <v>1237</v>
      </c>
      <c r="H1201" s="45" t="s">
        <v>1374</v>
      </c>
      <c r="I1201" s="46">
        <v>10</v>
      </c>
      <c r="J1201" s="46" t="s">
        <v>1415</v>
      </c>
      <c r="K1201" s="46"/>
      <c r="L1201" s="45" t="str" cm="1">
        <f t="array" ref="L1201">_xlfn.IFS(H1201=Kontrakter!$B$3,Kontrakter!$C$3,H1201=Kontrakter!$B$2,Kontrakter!$C$2,H1201=Kontrakter!$B$4,Kontrakter!$C$4,H1201=Kontrakter!$B$5,Kontrakter!$C$5,H1201=Kontrakter!$B$6,Kontrakter!$C$6,H1201=Kontrakter!$B$7,Kontrakter!$C$7,H1201=Kontrakter!$B$8,Kontrakter!$C$8,H1201=Kontrakter!$B$9,Kontrakter!$C$9,H1201=Kontrakter!$B$10,Kontrakter!$C$10,H1201=Kontrakter!$B$11,Kontrakter!$C$11)</f>
        <v>Elsikkerhet Norge AS</v>
      </c>
      <c r="M1201" s="45" cm="1">
        <f t="array" ref="M1201">_xlfn.IFS(L1201=Kontrakter!$C$3,Kontrakter!$D$3,L1201=Kontrakter!$C$2,Kontrakter!$D$2,L1201=Kontrakter!$C$4,Kontrakter!$D$4,L1201=Kontrakter!$C$5,Kontrakter!$D$5,L1201=Kontrakter!$C$6,Kontrakter!$D$6,L1201=Kontrakter!$C$7,Kontrakter!$D$7,L1201=Kontrakter!$C$8,Kontrakter!$D$8,L1201=Kontrakter!$C$9,Kontrakter!$D$9,L1201=Kontrakter!$C$10,Kontrakter!$D$10,L1201=Kontrakter!$C$11,Kontrakter!$D$11)</f>
        <v>48055999</v>
      </c>
      <c r="N1201" s="47" t="str" cm="1">
        <f t="array" ref="N1201">_xlfn.IFS(L1201=Kontrakter!$C$3,Kontrakter!$E$3,L1201=Kontrakter!$C$2,Kontrakter!$E$2,L1201=Kontrakter!$C$4,Kontrakter!$E$4,L1201=Kontrakter!$C$5,Kontrakter!$E$5,L1201=Kontrakter!$C$6,Kontrakter!$E$6,L1201=Kontrakter!$C$7,Kontrakter!$E$7,L1201=Kontrakter!$C$8,Kontrakter!$E$8,L1201=Kontrakter!$C$9,Kontrakter!$E$9,L1201=Kontrakter!$C$10,Kontrakter!$E$10,L1201=Kontrakter!$C$11,Kontrakter!$E$11)</f>
        <v>tilsyn@elvia.no</v>
      </c>
    </row>
    <row r="1202" spans="1:14" s="42" customFormat="1" x14ac:dyDescent="0.3">
      <c r="A1202" s="48">
        <v>2480</v>
      </c>
      <c r="B1202" s="42" t="s">
        <v>1318</v>
      </c>
      <c r="C1202" s="42" t="s">
        <v>1554</v>
      </c>
      <c r="F1202" s="42">
        <v>3423</v>
      </c>
      <c r="G1202" s="42" t="s">
        <v>1237</v>
      </c>
      <c r="H1202" s="45" t="s">
        <v>1374</v>
      </c>
      <c r="I1202" s="46">
        <v>10</v>
      </c>
      <c r="J1202" s="46" t="s">
        <v>1415</v>
      </c>
      <c r="K1202" s="46"/>
      <c r="L1202" s="45" t="str" cm="1">
        <f t="array" ref="L1202">_xlfn.IFS(H1202=Kontrakter!$B$3,Kontrakter!$C$3,H1202=Kontrakter!$B$2,Kontrakter!$C$2,H1202=Kontrakter!$B$4,Kontrakter!$C$4,H1202=Kontrakter!$B$5,Kontrakter!$C$5,H1202=Kontrakter!$B$6,Kontrakter!$C$6,H1202=Kontrakter!$B$7,Kontrakter!$C$7,H1202=Kontrakter!$B$8,Kontrakter!$C$8,H1202=Kontrakter!$B$9,Kontrakter!$C$9,H1202=Kontrakter!$B$10,Kontrakter!$C$10,H1202=Kontrakter!$B$11,Kontrakter!$C$11)</f>
        <v>Elsikkerhet Norge AS</v>
      </c>
      <c r="M1202" s="45" cm="1">
        <f t="array" ref="M1202">_xlfn.IFS(L1202=Kontrakter!$C$3,Kontrakter!$D$3,L1202=Kontrakter!$C$2,Kontrakter!$D$2,L1202=Kontrakter!$C$4,Kontrakter!$D$4,L1202=Kontrakter!$C$5,Kontrakter!$D$5,L1202=Kontrakter!$C$6,Kontrakter!$D$6,L1202=Kontrakter!$C$7,Kontrakter!$D$7,L1202=Kontrakter!$C$8,Kontrakter!$D$8,L1202=Kontrakter!$C$9,Kontrakter!$D$9,L1202=Kontrakter!$C$10,Kontrakter!$D$10,L1202=Kontrakter!$C$11,Kontrakter!$D$11)</f>
        <v>48055999</v>
      </c>
      <c r="N1202" s="47" t="str" cm="1">
        <f t="array" ref="N1202">_xlfn.IFS(L1202=Kontrakter!$C$3,Kontrakter!$E$3,L1202=Kontrakter!$C$2,Kontrakter!$E$2,L1202=Kontrakter!$C$4,Kontrakter!$E$4,L1202=Kontrakter!$C$5,Kontrakter!$E$5,L1202=Kontrakter!$C$6,Kontrakter!$E$6,L1202=Kontrakter!$C$7,Kontrakter!$E$7,L1202=Kontrakter!$C$8,Kontrakter!$E$8,L1202=Kontrakter!$C$9,Kontrakter!$E$9,L1202=Kontrakter!$C$10,Kontrakter!$E$10,L1202=Kontrakter!$C$11,Kontrakter!$E$11)</f>
        <v>tilsyn@elvia.no</v>
      </c>
    </row>
    <row r="1203" spans="1:14" s="42" customFormat="1" x14ac:dyDescent="0.3">
      <c r="A1203" s="48">
        <v>2485</v>
      </c>
      <c r="B1203" s="42" t="s">
        <v>1617</v>
      </c>
      <c r="F1203" s="42">
        <v>3424</v>
      </c>
      <c r="G1203" s="42" t="s">
        <v>1237</v>
      </c>
      <c r="H1203" s="45" t="s">
        <v>1374</v>
      </c>
      <c r="I1203" s="46">
        <v>10</v>
      </c>
      <c r="J1203" s="46" t="s">
        <v>1617</v>
      </c>
      <c r="K1203" s="46"/>
      <c r="L1203" s="45" t="str" cm="1">
        <f t="array" ref="L1203">_xlfn.IFS(H1203=Kontrakter!$B$3,Kontrakter!$C$3,H1203=Kontrakter!$B$2,Kontrakter!$C$2,H1203=Kontrakter!$B$4,Kontrakter!$C$4,H1203=Kontrakter!$B$5,Kontrakter!$C$5,H1203=Kontrakter!$B$6,Kontrakter!$C$6,H1203=Kontrakter!$B$7,Kontrakter!$C$7,H1203=Kontrakter!$B$8,Kontrakter!$C$8,H1203=Kontrakter!$B$9,Kontrakter!$C$9,H1203=Kontrakter!$B$10,Kontrakter!$C$10,H1203=Kontrakter!$B$11,Kontrakter!$C$11)</f>
        <v>Elsikkerhet Norge AS</v>
      </c>
      <c r="M1203" s="45" cm="1">
        <f t="array" ref="M1203">_xlfn.IFS(L1203=Kontrakter!$C$3,Kontrakter!$D$3,L1203=Kontrakter!$C$2,Kontrakter!$D$2,L1203=Kontrakter!$C$4,Kontrakter!$D$4,L1203=Kontrakter!$C$5,Kontrakter!$D$5,L1203=Kontrakter!$C$6,Kontrakter!$D$6,L1203=Kontrakter!$C$7,Kontrakter!$D$7,L1203=Kontrakter!$C$8,Kontrakter!$D$8,L1203=Kontrakter!$C$9,Kontrakter!$D$9,L1203=Kontrakter!$C$10,Kontrakter!$D$10,L1203=Kontrakter!$C$11,Kontrakter!$D$11)</f>
        <v>48055999</v>
      </c>
      <c r="N1203" s="47" t="str" cm="1">
        <f t="array" ref="N1203">_xlfn.IFS(L1203=Kontrakter!$C$3,Kontrakter!$E$3,L1203=Kontrakter!$C$2,Kontrakter!$E$2,L1203=Kontrakter!$C$4,Kontrakter!$E$4,L1203=Kontrakter!$C$5,Kontrakter!$E$5,L1203=Kontrakter!$C$6,Kontrakter!$E$6,L1203=Kontrakter!$C$7,Kontrakter!$E$7,L1203=Kontrakter!$C$8,Kontrakter!$E$8,L1203=Kontrakter!$C$9,Kontrakter!$E$9,L1203=Kontrakter!$C$10,Kontrakter!$E$10,L1203=Kontrakter!$C$11,Kontrakter!$E$11)</f>
        <v>tilsyn@elvia.no</v>
      </c>
    </row>
    <row r="1204" spans="1:14" s="42" customFormat="1" x14ac:dyDescent="0.3">
      <c r="A1204" s="48">
        <v>2500</v>
      </c>
      <c r="B1204" s="42" t="s">
        <v>1618</v>
      </c>
      <c r="G1204" s="42" t="s">
        <v>1237</v>
      </c>
      <c r="H1204" s="45" t="s">
        <v>1374</v>
      </c>
      <c r="I1204" s="46">
        <v>10</v>
      </c>
      <c r="J1204" s="46" t="s">
        <v>1618</v>
      </c>
      <c r="K1204" s="46"/>
      <c r="L1204" s="45" t="str" cm="1">
        <f t="array" ref="L1204">_xlfn.IFS(H1204=Kontrakter!$B$3,Kontrakter!$C$3,H1204=Kontrakter!$B$2,Kontrakter!$C$2,H1204=Kontrakter!$B$4,Kontrakter!$C$4,H1204=Kontrakter!$B$5,Kontrakter!$C$5,H1204=Kontrakter!$B$6,Kontrakter!$C$6,H1204=Kontrakter!$B$7,Kontrakter!$C$7,H1204=Kontrakter!$B$8,Kontrakter!$C$8,H1204=Kontrakter!$B$9,Kontrakter!$C$9,H1204=Kontrakter!$B$10,Kontrakter!$C$10,H1204=Kontrakter!$B$11,Kontrakter!$C$11)</f>
        <v>Elsikkerhet Norge AS</v>
      </c>
      <c r="M1204" s="45" cm="1">
        <f t="array" ref="M1204">_xlfn.IFS(L1204=Kontrakter!$C$3,Kontrakter!$D$3,L1204=Kontrakter!$C$2,Kontrakter!$D$2,L1204=Kontrakter!$C$4,Kontrakter!$D$4,L1204=Kontrakter!$C$5,Kontrakter!$D$5,L1204=Kontrakter!$C$6,Kontrakter!$D$6,L1204=Kontrakter!$C$7,Kontrakter!$D$7,L1204=Kontrakter!$C$8,Kontrakter!$D$8,L1204=Kontrakter!$C$9,Kontrakter!$D$9,L1204=Kontrakter!$C$10,Kontrakter!$D$10,L1204=Kontrakter!$C$11,Kontrakter!$D$11)</f>
        <v>48055999</v>
      </c>
      <c r="N1204" s="47" t="str" cm="1">
        <f t="array" ref="N1204">_xlfn.IFS(L1204=Kontrakter!$C$3,Kontrakter!$E$3,L1204=Kontrakter!$C$2,Kontrakter!$E$2,L1204=Kontrakter!$C$4,Kontrakter!$E$4,L1204=Kontrakter!$C$5,Kontrakter!$E$5,L1204=Kontrakter!$C$6,Kontrakter!$E$6,L1204=Kontrakter!$C$7,Kontrakter!$E$7,L1204=Kontrakter!$C$8,Kontrakter!$E$8,L1204=Kontrakter!$C$9,Kontrakter!$E$9,L1204=Kontrakter!$C$10,Kontrakter!$E$10,L1204=Kontrakter!$C$11,Kontrakter!$E$11)</f>
        <v>tilsyn@elvia.no</v>
      </c>
    </row>
    <row r="1205" spans="1:14" s="42" customFormat="1" x14ac:dyDescent="0.3">
      <c r="A1205" s="48">
        <v>2540</v>
      </c>
      <c r="B1205" s="42" t="s">
        <v>1619</v>
      </c>
      <c r="G1205" s="42" t="s">
        <v>1237</v>
      </c>
      <c r="H1205" s="45" t="s">
        <v>1374</v>
      </c>
      <c r="I1205" s="46">
        <v>10</v>
      </c>
      <c r="J1205" s="46" t="s">
        <v>1619</v>
      </c>
      <c r="K1205" s="46"/>
      <c r="L1205" s="45" t="str" cm="1">
        <f t="array" ref="L1205">_xlfn.IFS(H1205=Kontrakter!$B$3,Kontrakter!$C$3,H1205=Kontrakter!$B$2,Kontrakter!$C$2,H1205=Kontrakter!$B$4,Kontrakter!$C$4,H1205=Kontrakter!$B$5,Kontrakter!$C$5,H1205=Kontrakter!$B$6,Kontrakter!$C$6,H1205=Kontrakter!$B$7,Kontrakter!$C$7,H1205=Kontrakter!$B$8,Kontrakter!$C$8,H1205=Kontrakter!$B$9,Kontrakter!$C$9,H1205=Kontrakter!$B$10,Kontrakter!$C$10,H1205=Kontrakter!$B$11,Kontrakter!$C$11)</f>
        <v>Elsikkerhet Norge AS</v>
      </c>
      <c r="M1205" s="45" cm="1">
        <f t="array" ref="M1205">_xlfn.IFS(L1205=Kontrakter!$C$3,Kontrakter!$D$3,L1205=Kontrakter!$C$2,Kontrakter!$D$2,L1205=Kontrakter!$C$4,Kontrakter!$D$4,L1205=Kontrakter!$C$5,Kontrakter!$D$5,L1205=Kontrakter!$C$6,Kontrakter!$D$6,L1205=Kontrakter!$C$7,Kontrakter!$D$7,L1205=Kontrakter!$C$8,Kontrakter!$D$8,L1205=Kontrakter!$C$9,Kontrakter!$D$9,L1205=Kontrakter!$C$10,Kontrakter!$D$10,L1205=Kontrakter!$C$11,Kontrakter!$D$11)</f>
        <v>48055999</v>
      </c>
      <c r="N1205" s="47" t="str" cm="1">
        <f t="array" ref="N1205">_xlfn.IFS(L1205=Kontrakter!$C$3,Kontrakter!$E$3,L1205=Kontrakter!$C$2,Kontrakter!$E$2,L1205=Kontrakter!$C$4,Kontrakter!$E$4,L1205=Kontrakter!$C$5,Kontrakter!$E$5,L1205=Kontrakter!$C$6,Kontrakter!$E$6,L1205=Kontrakter!$C$7,Kontrakter!$E$7,L1205=Kontrakter!$C$8,Kontrakter!$E$8,L1205=Kontrakter!$C$9,Kontrakter!$E$9,L1205=Kontrakter!$C$10,Kontrakter!$E$10,L1205=Kontrakter!$C$11,Kontrakter!$E$11)</f>
        <v>tilsyn@elvia.no</v>
      </c>
    </row>
    <row r="1206" spans="1:14" s="42" customFormat="1" x14ac:dyDescent="0.3">
      <c r="A1206" s="48">
        <v>2550</v>
      </c>
      <c r="B1206" s="42" t="s">
        <v>1620</v>
      </c>
      <c r="G1206" s="42" t="s">
        <v>1237</v>
      </c>
      <c r="H1206" s="45" t="s">
        <v>1374</v>
      </c>
      <c r="I1206" s="46">
        <v>10</v>
      </c>
      <c r="J1206" s="46" t="s">
        <v>1621</v>
      </c>
      <c r="K1206" s="46"/>
      <c r="L1206" s="45" t="str" cm="1">
        <f t="array" ref="L1206">_xlfn.IFS(H1206=Kontrakter!$B$3,Kontrakter!$C$3,H1206=Kontrakter!$B$2,Kontrakter!$C$2,H1206=Kontrakter!$B$4,Kontrakter!$C$4,H1206=Kontrakter!$B$5,Kontrakter!$C$5,H1206=Kontrakter!$B$6,Kontrakter!$C$6,H1206=Kontrakter!$B$7,Kontrakter!$C$7,H1206=Kontrakter!$B$8,Kontrakter!$C$8,H1206=Kontrakter!$B$9,Kontrakter!$C$9,H1206=Kontrakter!$B$10,Kontrakter!$C$10,H1206=Kontrakter!$B$11,Kontrakter!$C$11)</f>
        <v>Elsikkerhet Norge AS</v>
      </c>
      <c r="M1206" s="45" cm="1">
        <f t="array" ref="M1206">_xlfn.IFS(L1206=Kontrakter!$C$3,Kontrakter!$D$3,L1206=Kontrakter!$C$2,Kontrakter!$D$2,L1206=Kontrakter!$C$4,Kontrakter!$D$4,L1206=Kontrakter!$C$5,Kontrakter!$D$5,L1206=Kontrakter!$C$6,Kontrakter!$D$6,L1206=Kontrakter!$C$7,Kontrakter!$D$7,L1206=Kontrakter!$C$8,Kontrakter!$D$8,L1206=Kontrakter!$C$9,Kontrakter!$D$9,L1206=Kontrakter!$C$10,Kontrakter!$D$10,L1206=Kontrakter!$C$11,Kontrakter!$D$11)</f>
        <v>48055999</v>
      </c>
      <c r="N1206" s="47" t="str" cm="1">
        <f t="array" ref="N1206">_xlfn.IFS(L1206=Kontrakter!$C$3,Kontrakter!$E$3,L1206=Kontrakter!$C$2,Kontrakter!$E$2,L1206=Kontrakter!$C$4,Kontrakter!$E$4,L1206=Kontrakter!$C$5,Kontrakter!$E$5,L1206=Kontrakter!$C$6,Kontrakter!$E$6,L1206=Kontrakter!$C$7,Kontrakter!$E$7,L1206=Kontrakter!$C$8,Kontrakter!$E$8,L1206=Kontrakter!$C$9,Kontrakter!$E$9,L1206=Kontrakter!$C$10,Kontrakter!$E$10,L1206=Kontrakter!$C$11,Kontrakter!$E$11)</f>
        <v>tilsyn@elvia.no</v>
      </c>
    </row>
    <row r="1207" spans="1:14" s="42" customFormat="1" x14ac:dyDescent="0.3">
      <c r="A1207" s="48">
        <v>2555</v>
      </c>
      <c r="B1207" s="42" t="s">
        <v>1622</v>
      </c>
      <c r="F1207" s="42">
        <v>3430</v>
      </c>
      <c r="G1207" s="42" t="s">
        <v>1237</v>
      </c>
      <c r="H1207" s="45" t="s">
        <v>1374</v>
      </c>
      <c r="I1207" s="46">
        <v>10</v>
      </c>
      <c r="J1207" s="46" t="s">
        <v>1623</v>
      </c>
      <c r="K1207" s="46"/>
      <c r="L1207" s="45" t="str" cm="1">
        <f t="array" ref="L1207">_xlfn.IFS(H1207=Kontrakter!$B$3,Kontrakter!$C$3,H1207=Kontrakter!$B$2,Kontrakter!$C$2,H1207=Kontrakter!$B$4,Kontrakter!$C$4,H1207=Kontrakter!$B$5,Kontrakter!$C$5,H1207=Kontrakter!$B$6,Kontrakter!$C$6,H1207=Kontrakter!$B$7,Kontrakter!$C$7,H1207=Kontrakter!$B$8,Kontrakter!$C$8,H1207=Kontrakter!$B$9,Kontrakter!$C$9,H1207=Kontrakter!$B$10,Kontrakter!$C$10,H1207=Kontrakter!$B$11,Kontrakter!$C$11)</f>
        <v>Elsikkerhet Norge AS</v>
      </c>
      <c r="M1207" s="45" cm="1">
        <f t="array" ref="M1207">_xlfn.IFS(L1207=Kontrakter!$C$3,Kontrakter!$D$3,L1207=Kontrakter!$C$2,Kontrakter!$D$2,L1207=Kontrakter!$C$4,Kontrakter!$D$4,L1207=Kontrakter!$C$5,Kontrakter!$D$5,L1207=Kontrakter!$C$6,Kontrakter!$D$6,L1207=Kontrakter!$C$7,Kontrakter!$D$7,L1207=Kontrakter!$C$8,Kontrakter!$D$8,L1207=Kontrakter!$C$9,Kontrakter!$D$9,L1207=Kontrakter!$C$10,Kontrakter!$D$10,L1207=Kontrakter!$C$11,Kontrakter!$D$11)</f>
        <v>48055999</v>
      </c>
      <c r="N1207" s="47" t="str" cm="1">
        <f t="array" ref="N1207">_xlfn.IFS(L1207=Kontrakter!$C$3,Kontrakter!$E$3,L1207=Kontrakter!$C$2,Kontrakter!$E$2,L1207=Kontrakter!$C$4,Kontrakter!$E$4,L1207=Kontrakter!$C$5,Kontrakter!$E$5,L1207=Kontrakter!$C$6,Kontrakter!$E$6,L1207=Kontrakter!$C$7,Kontrakter!$E$7,L1207=Kontrakter!$C$8,Kontrakter!$E$8,L1207=Kontrakter!$C$9,Kontrakter!$E$9,L1207=Kontrakter!$C$10,Kontrakter!$E$10,L1207=Kontrakter!$C$11,Kontrakter!$E$11)</f>
        <v>tilsyn@elvia.no</v>
      </c>
    </row>
    <row r="1208" spans="1:14" s="42" customFormat="1" x14ac:dyDescent="0.3">
      <c r="A1208" s="48">
        <v>2560</v>
      </c>
      <c r="B1208" s="42" t="s">
        <v>1624</v>
      </c>
      <c r="G1208" s="42" t="s">
        <v>1237</v>
      </c>
      <c r="H1208" s="45" t="s">
        <v>1374</v>
      </c>
      <c r="I1208" s="46">
        <v>10</v>
      </c>
      <c r="J1208" s="46" t="s">
        <v>1624</v>
      </c>
      <c r="K1208" s="46"/>
      <c r="L1208" s="45" t="str" cm="1">
        <f t="array" ref="L1208">_xlfn.IFS(H1208=Kontrakter!$B$3,Kontrakter!$C$3,H1208=Kontrakter!$B$2,Kontrakter!$C$2,H1208=Kontrakter!$B$4,Kontrakter!$C$4,H1208=Kontrakter!$B$5,Kontrakter!$C$5,H1208=Kontrakter!$B$6,Kontrakter!$C$6,H1208=Kontrakter!$B$7,Kontrakter!$C$7,H1208=Kontrakter!$B$8,Kontrakter!$C$8,H1208=Kontrakter!$B$9,Kontrakter!$C$9,H1208=Kontrakter!$B$10,Kontrakter!$C$10,H1208=Kontrakter!$B$11,Kontrakter!$C$11)</f>
        <v>Elsikkerhet Norge AS</v>
      </c>
      <c r="M1208" s="45" cm="1">
        <f t="array" ref="M1208">_xlfn.IFS(L1208=Kontrakter!$C$3,Kontrakter!$D$3,L1208=Kontrakter!$C$2,Kontrakter!$D$2,L1208=Kontrakter!$C$4,Kontrakter!$D$4,L1208=Kontrakter!$C$5,Kontrakter!$D$5,L1208=Kontrakter!$C$6,Kontrakter!$D$6,L1208=Kontrakter!$C$7,Kontrakter!$D$7,L1208=Kontrakter!$C$8,Kontrakter!$D$8,L1208=Kontrakter!$C$9,Kontrakter!$D$9,L1208=Kontrakter!$C$10,Kontrakter!$D$10,L1208=Kontrakter!$C$11,Kontrakter!$D$11)</f>
        <v>48055999</v>
      </c>
      <c r="N1208" s="47" t="str" cm="1">
        <f t="array" ref="N1208">_xlfn.IFS(L1208=Kontrakter!$C$3,Kontrakter!$E$3,L1208=Kontrakter!$C$2,Kontrakter!$E$2,L1208=Kontrakter!$C$4,Kontrakter!$E$4,L1208=Kontrakter!$C$5,Kontrakter!$E$5,L1208=Kontrakter!$C$6,Kontrakter!$E$6,L1208=Kontrakter!$C$7,Kontrakter!$E$7,L1208=Kontrakter!$C$8,Kontrakter!$E$8,L1208=Kontrakter!$C$9,Kontrakter!$E$9,L1208=Kontrakter!$C$10,Kontrakter!$E$10,L1208=Kontrakter!$C$11,Kontrakter!$E$11)</f>
        <v>tilsyn@elvia.no</v>
      </c>
    </row>
    <row r="1209" spans="1:14" s="42" customFormat="1" x14ac:dyDescent="0.3">
      <c r="A1209" s="48">
        <v>2600</v>
      </c>
      <c r="F1209" s="42">
        <v>3405</v>
      </c>
      <c r="G1209" s="42" t="s">
        <v>1237</v>
      </c>
      <c r="H1209" s="45" t="s">
        <v>1373</v>
      </c>
      <c r="I1209" s="46">
        <v>9</v>
      </c>
      <c r="J1209" s="46" t="s">
        <v>1412</v>
      </c>
      <c r="K1209" s="46"/>
      <c r="L1209" s="45" t="str" cm="1">
        <f t="array" ref="L1209">_xlfn.IFS(H1209=Kontrakter!$B$3,Kontrakter!$C$3,H1209=Kontrakter!$B$2,Kontrakter!$C$2,H1209=Kontrakter!$B$4,Kontrakter!$C$4,H1209=Kontrakter!$B$5,Kontrakter!$C$5,H1209=Kontrakter!$B$6,Kontrakter!$C$6,H1209=Kontrakter!$B$7,Kontrakter!$C$7,H1209=Kontrakter!$B$8,Kontrakter!$C$8,H1209=Kontrakter!$B$9,Kontrakter!$C$9,H1209=Kontrakter!$B$10,Kontrakter!$C$10,H1209=Kontrakter!$B$11,Kontrakter!$C$11)</f>
        <v>Elsikkerhet Norge AS</v>
      </c>
      <c r="M1209" s="45" cm="1">
        <f t="array" ref="M1209">_xlfn.IFS(L1209=Kontrakter!$C$3,Kontrakter!$D$3,L1209=Kontrakter!$C$2,Kontrakter!$D$2,L1209=Kontrakter!$C$4,Kontrakter!$D$4,L1209=Kontrakter!$C$5,Kontrakter!$D$5,L1209=Kontrakter!$C$6,Kontrakter!$D$6,L1209=Kontrakter!$C$7,Kontrakter!$D$7,L1209=Kontrakter!$C$8,Kontrakter!$D$8,L1209=Kontrakter!$C$9,Kontrakter!$D$9,L1209=Kontrakter!$C$10,Kontrakter!$D$10,L1209=Kontrakter!$C$11,Kontrakter!$D$11)</f>
        <v>48055999</v>
      </c>
      <c r="N1209" s="47" t="str" cm="1">
        <f t="array" ref="N1209">_xlfn.IFS(L1209=Kontrakter!$C$3,Kontrakter!$E$3,L1209=Kontrakter!$C$2,Kontrakter!$E$2,L1209=Kontrakter!$C$4,Kontrakter!$E$4,L1209=Kontrakter!$C$5,Kontrakter!$E$5,L1209=Kontrakter!$C$6,Kontrakter!$E$6,L1209=Kontrakter!$C$7,Kontrakter!$E$7,L1209=Kontrakter!$C$8,Kontrakter!$E$8,L1209=Kontrakter!$C$9,Kontrakter!$E$9,L1209=Kontrakter!$C$10,Kontrakter!$E$10,L1209=Kontrakter!$C$11,Kontrakter!$E$11)</f>
        <v>tilsyn@elvia.no</v>
      </c>
    </row>
    <row r="1210" spans="1:14" s="42" customFormat="1" x14ac:dyDescent="0.3">
      <c r="A1210" s="48">
        <v>2601</v>
      </c>
      <c r="B1210" s="42" t="s">
        <v>1319</v>
      </c>
      <c r="C1210" s="42" t="s">
        <v>1507</v>
      </c>
      <c r="F1210" s="42">
        <v>3405</v>
      </c>
      <c r="G1210" s="42" t="s">
        <v>1237</v>
      </c>
      <c r="H1210" s="45" t="s">
        <v>1373</v>
      </c>
      <c r="I1210" s="46">
        <v>9</v>
      </c>
      <c r="J1210" s="46" t="s">
        <v>1412</v>
      </c>
      <c r="K1210" s="46"/>
      <c r="L1210" s="45" t="str" cm="1">
        <f t="array" ref="L1210">_xlfn.IFS(H1210=Kontrakter!$B$3,Kontrakter!$C$3,H1210=Kontrakter!$B$2,Kontrakter!$C$2,H1210=Kontrakter!$B$4,Kontrakter!$C$4,H1210=Kontrakter!$B$5,Kontrakter!$C$5,H1210=Kontrakter!$B$6,Kontrakter!$C$6,H1210=Kontrakter!$B$7,Kontrakter!$C$7,H1210=Kontrakter!$B$8,Kontrakter!$C$8,H1210=Kontrakter!$B$9,Kontrakter!$C$9,H1210=Kontrakter!$B$10,Kontrakter!$C$10,H1210=Kontrakter!$B$11,Kontrakter!$C$11)</f>
        <v>Elsikkerhet Norge AS</v>
      </c>
      <c r="M1210" s="45" cm="1">
        <f t="array" ref="M1210">_xlfn.IFS(L1210=Kontrakter!$C$3,Kontrakter!$D$3,L1210=Kontrakter!$C$2,Kontrakter!$D$2,L1210=Kontrakter!$C$4,Kontrakter!$D$4,L1210=Kontrakter!$C$5,Kontrakter!$D$5,L1210=Kontrakter!$C$6,Kontrakter!$D$6,L1210=Kontrakter!$C$7,Kontrakter!$D$7,L1210=Kontrakter!$C$8,Kontrakter!$D$8,L1210=Kontrakter!$C$9,Kontrakter!$D$9,L1210=Kontrakter!$C$10,Kontrakter!$D$10,L1210=Kontrakter!$C$11,Kontrakter!$D$11)</f>
        <v>48055999</v>
      </c>
      <c r="N1210" s="47" t="str" cm="1">
        <f t="array" ref="N1210">_xlfn.IFS(L1210=Kontrakter!$C$3,Kontrakter!$E$3,L1210=Kontrakter!$C$2,Kontrakter!$E$2,L1210=Kontrakter!$C$4,Kontrakter!$E$4,L1210=Kontrakter!$C$5,Kontrakter!$E$5,L1210=Kontrakter!$C$6,Kontrakter!$E$6,L1210=Kontrakter!$C$7,Kontrakter!$E$7,L1210=Kontrakter!$C$8,Kontrakter!$E$8,L1210=Kontrakter!$C$9,Kontrakter!$E$9,L1210=Kontrakter!$C$10,Kontrakter!$E$10,L1210=Kontrakter!$C$11,Kontrakter!$E$11)</f>
        <v>tilsyn@elvia.no</v>
      </c>
    </row>
    <row r="1211" spans="1:14" s="42" customFormat="1" x14ac:dyDescent="0.3">
      <c r="A1211" s="48">
        <v>2605</v>
      </c>
      <c r="B1211" s="42" t="s">
        <v>1319</v>
      </c>
      <c r="C1211" s="42" t="s">
        <v>1510</v>
      </c>
      <c r="F1211" s="42">
        <v>3405</v>
      </c>
      <c r="G1211" s="42" t="s">
        <v>1237</v>
      </c>
      <c r="H1211" s="45" t="s">
        <v>1373</v>
      </c>
      <c r="I1211" s="46">
        <v>9</v>
      </c>
      <c r="J1211" s="46" t="s">
        <v>1412</v>
      </c>
      <c r="K1211" s="46"/>
      <c r="L1211" s="45" t="str" cm="1">
        <f t="array" ref="L1211">_xlfn.IFS(H1211=Kontrakter!$B$3,Kontrakter!$C$3,H1211=Kontrakter!$B$2,Kontrakter!$C$2,H1211=Kontrakter!$B$4,Kontrakter!$C$4,H1211=Kontrakter!$B$5,Kontrakter!$C$5,H1211=Kontrakter!$B$6,Kontrakter!$C$6,H1211=Kontrakter!$B$7,Kontrakter!$C$7,H1211=Kontrakter!$B$8,Kontrakter!$C$8,H1211=Kontrakter!$B$9,Kontrakter!$C$9,H1211=Kontrakter!$B$10,Kontrakter!$C$10,H1211=Kontrakter!$B$11,Kontrakter!$C$11)</f>
        <v>Elsikkerhet Norge AS</v>
      </c>
      <c r="M1211" s="45" cm="1">
        <f t="array" ref="M1211">_xlfn.IFS(L1211=Kontrakter!$C$3,Kontrakter!$D$3,L1211=Kontrakter!$C$2,Kontrakter!$D$2,L1211=Kontrakter!$C$4,Kontrakter!$D$4,L1211=Kontrakter!$C$5,Kontrakter!$D$5,L1211=Kontrakter!$C$6,Kontrakter!$D$6,L1211=Kontrakter!$C$7,Kontrakter!$D$7,L1211=Kontrakter!$C$8,Kontrakter!$D$8,L1211=Kontrakter!$C$9,Kontrakter!$D$9,L1211=Kontrakter!$C$10,Kontrakter!$D$10,L1211=Kontrakter!$C$11,Kontrakter!$D$11)</f>
        <v>48055999</v>
      </c>
      <c r="N1211" s="47" t="str" cm="1">
        <f t="array" ref="N1211">_xlfn.IFS(L1211=Kontrakter!$C$3,Kontrakter!$E$3,L1211=Kontrakter!$C$2,Kontrakter!$E$2,L1211=Kontrakter!$C$4,Kontrakter!$E$4,L1211=Kontrakter!$C$5,Kontrakter!$E$5,L1211=Kontrakter!$C$6,Kontrakter!$E$6,L1211=Kontrakter!$C$7,Kontrakter!$E$7,L1211=Kontrakter!$C$8,Kontrakter!$E$8,L1211=Kontrakter!$C$9,Kontrakter!$E$9,L1211=Kontrakter!$C$10,Kontrakter!$E$10,L1211=Kontrakter!$C$11,Kontrakter!$E$11)</f>
        <v>tilsyn@elvia.no</v>
      </c>
    </row>
    <row r="1212" spans="1:14" s="42" customFormat="1" x14ac:dyDescent="0.3">
      <c r="A1212" s="48">
        <v>2607</v>
      </c>
      <c r="B1212" s="42" t="s">
        <v>1320</v>
      </c>
      <c r="C1212" s="42" t="s">
        <v>1511</v>
      </c>
      <c r="F1212" s="42">
        <v>3405</v>
      </c>
      <c r="G1212" s="42" t="s">
        <v>1237</v>
      </c>
      <c r="H1212" s="45" t="s">
        <v>1373</v>
      </c>
      <c r="I1212" s="46">
        <v>9</v>
      </c>
      <c r="J1212" s="46" t="s">
        <v>1412</v>
      </c>
      <c r="K1212" s="46"/>
      <c r="L1212" s="45" t="str" cm="1">
        <f t="array" ref="L1212">_xlfn.IFS(H1212=Kontrakter!$B$3,Kontrakter!$C$3,H1212=Kontrakter!$B$2,Kontrakter!$C$2,H1212=Kontrakter!$B$4,Kontrakter!$C$4,H1212=Kontrakter!$B$5,Kontrakter!$C$5,H1212=Kontrakter!$B$6,Kontrakter!$C$6,H1212=Kontrakter!$B$7,Kontrakter!$C$7,H1212=Kontrakter!$B$8,Kontrakter!$C$8,H1212=Kontrakter!$B$9,Kontrakter!$C$9,H1212=Kontrakter!$B$10,Kontrakter!$C$10,H1212=Kontrakter!$B$11,Kontrakter!$C$11)</f>
        <v>Elsikkerhet Norge AS</v>
      </c>
      <c r="M1212" s="45" cm="1">
        <f t="array" ref="M1212">_xlfn.IFS(L1212=Kontrakter!$C$3,Kontrakter!$D$3,L1212=Kontrakter!$C$2,Kontrakter!$D$2,L1212=Kontrakter!$C$4,Kontrakter!$D$4,L1212=Kontrakter!$C$5,Kontrakter!$D$5,L1212=Kontrakter!$C$6,Kontrakter!$D$6,L1212=Kontrakter!$C$7,Kontrakter!$D$7,L1212=Kontrakter!$C$8,Kontrakter!$D$8,L1212=Kontrakter!$C$9,Kontrakter!$D$9,L1212=Kontrakter!$C$10,Kontrakter!$D$10,L1212=Kontrakter!$C$11,Kontrakter!$D$11)</f>
        <v>48055999</v>
      </c>
      <c r="N1212" s="47" t="str" cm="1">
        <f t="array" ref="N1212">_xlfn.IFS(L1212=Kontrakter!$C$3,Kontrakter!$E$3,L1212=Kontrakter!$C$2,Kontrakter!$E$2,L1212=Kontrakter!$C$4,Kontrakter!$E$4,L1212=Kontrakter!$C$5,Kontrakter!$E$5,L1212=Kontrakter!$C$6,Kontrakter!$E$6,L1212=Kontrakter!$C$7,Kontrakter!$E$7,L1212=Kontrakter!$C$8,Kontrakter!$E$8,L1212=Kontrakter!$C$9,Kontrakter!$E$9,L1212=Kontrakter!$C$10,Kontrakter!$E$10,L1212=Kontrakter!$C$11,Kontrakter!$E$11)</f>
        <v>tilsyn@elvia.no</v>
      </c>
    </row>
    <row r="1213" spans="1:14" s="42" customFormat="1" x14ac:dyDescent="0.3">
      <c r="A1213" s="48">
        <v>2608</v>
      </c>
      <c r="B1213" s="42" t="s">
        <v>1319</v>
      </c>
      <c r="C1213" s="42" t="s">
        <v>1512</v>
      </c>
      <c r="F1213" s="42">
        <v>3405</v>
      </c>
      <c r="G1213" s="42" t="s">
        <v>1237</v>
      </c>
      <c r="H1213" s="45" t="s">
        <v>1373</v>
      </c>
      <c r="I1213" s="46">
        <v>9</v>
      </c>
      <c r="J1213" s="46" t="s">
        <v>1412</v>
      </c>
      <c r="K1213" s="46"/>
      <c r="L1213" s="45" t="str" cm="1">
        <f t="array" ref="L1213">_xlfn.IFS(H1213=Kontrakter!$B$3,Kontrakter!$C$3,H1213=Kontrakter!$B$2,Kontrakter!$C$2,H1213=Kontrakter!$B$4,Kontrakter!$C$4,H1213=Kontrakter!$B$5,Kontrakter!$C$5,H1213=Kontrakter!$B$6,Kontrakter!$C$6,H1213=Kontrakter!$B$7,Kontrakter!$C$7,H1213=Kontrakter!$B$8,Kontrakter!$C$8,H1213=Kontrakter!$B$9,Kontrakter!$C$9,H1213=Kontrakter!$B$10,Kontrakter!$C$10,H1213=Kontrakter!$B$11,Kontrakter!$C$11)</f>
        <v>Elsikkerhet Norge AS</v>
      </c>
      <c r="M1213" s="45" cm="1">
        <f t="array" ref="M1213">_xlfn.IFS(L1213=Kontrakter!$C$3,Kontrakter!$D$3,L1213=Kontrakter!$C$2,Kontrakter!$D$2,L1213=Kontrakter!$C$4,Kontrakter!$D$4,L1213=Kontrakter!$C$5,Kontrakter!$D$5,L1213=Kontrakter!$C$6,Kontrakter!$D$6,L1213=Kontrakter!$C$7,Kontrakter!$D$7,L1213=Kontrakter!$C$8,Kontrakter!$D$8,L1213=Kontrakter!$C$9,Kontrakter!$D$9,L1213=Kontrakter!$C$10,Kontrakter!$D$10,L1213=Kontrakter!$C$11,Kontrakter!$D$11)</f>
        <v>48055999</v>
      </c>
      <c r="N1213" s="47" t="str" cm="1">
        <f t="array" ref="N1213">_xlfn.IFS(L1213=Kontrakter!$C$3,Kontrakter!$E$3,L1213=Kontrakter!$C$2,Kontrakter!$E$2,L1213=Kontrakter!$C$4,Kontrakter!$E$4,L1213=Kontrakter!$C$5,Kontrakter!$E$5,L1213=Kontrakter!$C$6,Kontrakter!$E$6,L1213=Kontrakter!$C$7,Kontrakter!$E$7,L1213=Kontrakter!$C$8,Kontrakter!$E$8,L1213=Kontrakter!$C$9,Kontrakter!$E$9,L1213=Kontrakter!$C$10,Kontrakter!$E$10,L1213=Kontrakter!$C$11,Kontrakter!$E$11)</f>
        <v>tilsyn@elvia.no</v>
      </c>
    </row>
    <row r="1214" spans="1:14" s="42" customFormat="1" x14ac:dyDescent="0.3">
      <c r="A1214" s="48">
        <v>2609</v>
      </c>
      <c r="B1214" s="42" t="s">
        <v>1319</v>
      </c>
      <c r="C1214" s="42" t="s">
        <v>1513</v>
      </c>
      <c r="F1214" s="42">
        <v>3405</v>
      </c>
      <c r="G1214" s="42" t="s">
        <v>1237</v>
      </c>
      <c r="H1214" s="45" t="s">
        <v>1373</v>
      </c>
      <c r="I1214" s="46">
        <v>9</v>
      </c>
      <c r="J1214" s="46" t="s">
        <v>1412</v>
      </c>
      <c r="K1214" s="46"/>
      <c r="L1214" s="45" t="str" cm="1">
        <f t="array" ref="L1214">_xlfn.IFS(H1214=Kontrakter!$B$3,Kontrakter!$C$3,H1214=Kontrakter!$B$2,Kontrakter!$C$2,H1214=Kontrakter!$B$4,Kontrakter!$C$4,H1214=Kontrakter!$B$5,Kontrakter!$C$5,H1214=Kontrakter!$B$6,Kontrakter!$C$6,H1214=Kontrakter!$B$7,Kontrakter!$C$7,H1214=Kontrakter!$B$8,Kontrakter!$C$8,H1214=Kontrakter!$B$9,Kontrakter!$C$9,H1214=Kontrakter!$B$10,Kontrakter!$C$10,H1214=Kontrakter!$B$11,Kontrakter!$C$11)</f>
        <v>Elsikkerhet Norge AS</v>
      </c>
      <c r="M1214" s="45" cm="1">
        <f t="array" ref="M1214">_xlfn.IFS(L1214=Kontrakter!$C$3,Kontrakter!$D$3,L1214=Kontrakter!$C$2,Kontrakter!$D$2,L1214=Kontrakter!$C$4,Kontrakter!$D$4,L1214=Kontrakter!$C$5,Kontrakter!$D$5,L1214=Kontrakter!$C$6,Kontrakter!$D$6,L1214=Kontrakter!$C$7,Kontrakter!$D$7,L1214=Kontrakter!$C$8,Kontrakter!$D$8,L1214=Kontrakter!$C$9,Kontrakter!$D$9,L1214=Kontrakter!$C$10,Kontrakter!$D$10,L1214=Kontrakter!$C$11,Kontrakter!$D$11)</f>
        <v>48055999</v>
      </c>
      <c r="N1214" s="47" t="str" cm="1">
        <f t="array" ref="N1214">_xlfn.IFS(L1214=Kontrakter!$C$3,Kontrakter!$E$3,L1214=Kontrakter!$C$2,Kontrakter!$E$2,L1214=Kontrakter!$C$4,Kontrakter!$E$4,L1214=Kontrakter!$C$5,Kontrakter!$E$5,L1214=Kontrakter!$C$6,Kontrakter!$E$6,L1214=Kontrakter!$C$7,Kontrakter!$E$7,L1214=Kontrakter!$C$8,Kontrakter!$E$8,L1214=Kontrakter!$C$9,Kontrakter!$E$9,L1214=Kontrakter!$C$10,Kontrakter!$E$10,L1214=Kontrakter!$C$11,Kontrakter!$E$11)</f>
        <v>tilsyn@elvia.no</v>
      </c>
    </row>
    <row r="1215" spans="1:14" s="42" customFormat="1" x14ac:dyDescent="0.3">
      <c r="A1215" s="48">
        <v>2610</v>
      </c>
      <c r="B1215" s="42" t="s">
        <v>1321</v>
      </c>
      <c r="C1215" s="42" t="s">
        <v>1549</v>
      </c>
      <c r="F1215" s="42">
        <v>3411</v>
      </c>
      <c r="G1215" s="42" t="s">
        <v>1237</v>
      </c>
      <c r="H1215" s="45" t="s">
        <v>1373</v>
      </c>
      <c r="I1215" s="46">
        <v>9</v>
      </c>
      <c r="J1215" s="46" t="s">
        <v>1414</v>
      </c>
      <c r="K1215" s="46"/>
      <c r="L1215" s="45" t="str" cm="1">
        <f t="array" ref="L1215">_xlfn.IFS(H1215=Kontrakter!$B$3,Kontrakter!$C$3,H1215=Kontrakter!$B$2,Kontrakter!$C$2,H1215=Kontrakter!$B$4,Kontrakter!$C$4,H1215=Kontrakter!$B$5,Kontrakter!$C$5,H1215=Kontrakter!$B$6,Kontrakter!$C$6,H1215=Kontrakter!$B$7,Kontrakter!$C$7,H1215=Kontrakter!$B$8,Kontrakter!$C$8,H1215=Kontrakter!$B$9,Kontrakter!$C$9,H1215=Kontrakter!$B$10,Kontrakter!$C$10,H1215=Kontrakter!$B$11,Kontrakter!$C$11)</f>
        <v>Elsikkerhet Norge AS</v>
      </c>
      <c r="M1215" s="45" cm="1">
        <f t="array" ref="M1215">_xlfn.IFS(L1215=Kontrakter!$C$3,Kontrakter!$D$3,L1215=Kontrakter!$C$2,Kontrakter!$D$2,L1215=Kontrakter!$C$4,Kontrakter!$D$4,L1215=Kontrakter!$C$5,Kontrakter!$D$5,L1215=Kontrakter!$C$6,Kontrakter!$D$6,L1215=Kontrakter!$C$7,Kontrakter!$D$7,L1215=Kontrakter!$C$8,Kontrakter!$D$8,L1215=Kontrakter!$C$9,Kontrakter!$D$9,L1215=Kontrakter!$C$10,Kontrakter!$D$10,L1215=Kontrakter!$C$11,Kontrakter!$D$11)</f>
        <v>48055999</v>
      </c>
      <c r="N1215" s="47" t="str" cm="1">
        <f t="array" ref="N1215">_xlfn.IFS(L1215=Kontrakter!$C$3,Kontrakter!$E$3,L1215=Kontrakter!$C$2,Kontrakter!$E$2,L1215=Kontrakter!$C$4,Kontrakter!$E$4,L1215=Kontrakter!$C$5,Kontrakter!$E$5,L1215=Kontrakter!$C$6,Kontrakter!$E$6,L1215=Kontrakter!$C$7,Kontrakter!$E$7,L1215=Kontrakter!$C$8,Kontrakter!$E$8,L1215=Kontrakter!$C$9,Kontrakter!$E$9,L1215=Kontrakter!$C$10,Kontrakter!$E$10,L1215=Kontrakter!$C$11,Kontrakter!$E$11)</f>
        <v>tilsyn@elvia.no</v>
      </c>
    </row>
    <row r="1216" spans="1:14" s="42" customFormat="1" x14ac:dyDescent="0.3">
      <c r="A1216" s="48">
        <v>2611</v>
      </c>
      <c r="B1216" s="42" t="s">
        <v>1319</v>
      </c>
      <c r="C1216" s="42" t="s">
        <v>1514</v>
      </c>
      <c r="F1216" s="42">
        <v>3405</v>
      </c>
      <c r="G1216" s="42" t="s">
        <v>1237</v>
      </c>
      <c r="H1216" s="45" t="s">
        <v>1373</v>
      </c>
      <c r="I1216" s="46">
        <v>9</v>
      </c>
      <c r="J1216" s="46" t="s">
        <v>1412</v>
      </c>
      <c r="K1216" s="46"/>
      <c r="L1216" s="45" t="str" cm="1">
        <f t="array" ref="L1216">_xlfn.IFS(H1216=Kontrakter!$B$3,Kontrakter!$C$3,H1216=Kontrakter!$B$2,Kontrakter!$C$2,H1216=Kontrakter!$B$4,Kontrakter!$C$4,H1216=Kontrakter!$B$5,Kontrakter!$C$5,H1216=Kontrakter!$B$6,Kontrakter!$C$6,H1216=Kontrakter!$B$7,Kontrakter!$C$7,H1216=Kontrakter!$B$8,Kontrakter!$C$8,H1216=Kontrakter!$B$9,Kontrakter!$C$9,H1216=Kontrakter!$B$10,Kontrakter!$C$10,H1216=Kontrakter!$B$11,Kontrakter!$C$11)</f>
        <v>Elsikkerhet Norge AS</v>
      </c>
      <c r="M1216" s="45" cm="1">
        <f t="array" ref="M1216">_xlfn.IFS(L1216=Kontrakter!$C$3,Kontrakter!$D$3,L1216=Kontrakter!$C$2,Kontrakter!$D$2,L1216=Kontrakter!$C$4,Kontrakter!$D$4,L1216=Kontrakter!$C$5,Kontrakter!$D$5,L1216=Kontrakter!$C$6,Kontrakter!$D$6,L1216=Kontrakter!$C$7,Kontrakter!$D$7,L1216=Kontrakter!$C$8,Kontrakter!$D$8,L1216=Kontrakter!$C$9,Kontrakter!$D$9,L1216=Kontrakter!$C$10,Kontrakter!$D$10,L1216=Kontrakter!$C$11,Kontrakter!$D$11)</f>
        <v>48055999</v>
      </c>
      <c r="N1216" s="47" t="str" cm="1">
        <f t="array" ref="N1216">_xlfn.IFS(L1216=Kontrakter!$C$3,Kontrakter!$E$3,L1216=Kontrakter!$C$2,Kontrakter!$E$2,L1216=Kontrakter!$C$4,Kontrakter!$E$4,L1216=Kontrakter!$C$5,Kontrakter!$E$5,L1216=Kontrakter!$C$6,Kontrakter!$E$6,L1216=Kontrakter!$C$7,Kontrakter!$E$7,L1216=Kontrakter!$C$8,Kontrakter!$E$8,L1216=Kontrakter!$C$9,Kontrakter!$E$9,L1216=Kontrakter!$C$10,Kontrakter!$E$10,L1216=Kontrakter!$C$11,Kontrakter!$E$11)</f>
        <v>tilsyn@elvia.no</v>
      </c>
    </row>
    <row r="1217" spans="1:14" s="42" customFormat="1" x14ac:dyDescent="0.3">
      <c r="A1217" s="48">
        <v>2612</v>
      </c>
      <c r="B1217" s="42" t="s">
        <v>1322</v>
      </c>
      <c r="C1217" s="42" t="s">
        <v>1550</v>
      </c>
      <c r="F1217" s="42">
        <v>3411</v>
      </c>
      <c r="G1217" s="42" t="s">
        <v>1237</v>
      </c>
      <c r="H1217" s="45" t="s">
        <v>1373</v>
      </c>
      <c r="I1217" s="46">
        <v>9</v>
      </c>
      <c r="J1217" s="46" t="s">
        <v>1414</v>
      </c>
      <c r="K1217" s="46"/>
      <c r="L1217" s="45" t="str" cm="1">
        <f t="array" ref="L1217">_xlfn.IFS(H1217=Kontrakter!$B$3,Kontrakter!$C$3,H1217=Kontrakter!$B$2,Kontrakter!$C$2,H1217=Kontrakter!$B$4,Kontrakter!$C$4,H1217=Kontrakter!$B$5,Kontrakter!$C$5,H1217=Kontrakter!$B$6,Kontrakter!$C$6,H1217=Kontrakter!$B$7,Kontrakter!$C$7,H1217=Kontrakter!$B$8,Kontrakter!$C$8,H1217=Kontrakter!$B$9,Kontrakter!$C$9,H1217=Kontrakter!$B$10,Kontrakter!$C$10,H1217=Kontrakter!$B$11,Kontrakter!$C$11)</f>
        <v>Elsikkerhet Norge AS</v>
      </c>
      <c r="M1217" s="45" cm="1">
        <f t="array" ref="M1217">_xlfn.IFS(L1217=Kontrakter!$C$3,Kontrakter!$D$3,L1217=Kontrakter!$C$2,Kontrakter!$D$2,L1217=Kontrakter!$C$4,Kontrakter!$D$4,L1217=Kontrakter!$C$5,Kontrakter!$D$5,L1217=Kontrakter!$C$6,Kontrakter!$D$6,L1217=Kontrakter!$C$7,Kontrakter!$D$7,L1217=Kontrakter!$C$8,Kontrakter!$D$8,L1217=Kontrakter!$C$9,Kontrakter!$D$9,L1217=Kontrakter!$C$10,Kontrakter!$D$10,L1217=Kontrakter!$C$11,Kontrakter!$D$11)</f>
        <v>48055999</v>
      </c>
      <c r="N1217" s="47" t="str" cm="1">
        <f t="array" ref="N1217">_xlfn.IFS(L1217=Kontrakter!$C$3,Kontrakter!$E$3,L1217=Kontrakter!$C$2,Kontrakter!$E$2,L1217=Kontrakter!$C$4,Kontrakter!$E$4,L1217=Kontrakter!$C$5,Kontrakter!$E$5,L1217=Kontrakter!$C$6,Kontrakter!$E$6,L1217=Kontrakter!$C$7,Kontrakter!$E$7,L1217=Kontrakter!$C$8,Kontrakter!$E$8,L1217=Kontrakter!$C$9,Kontrakter!$E$9,L1217=Kontrakter!$C$10,Kontrakter!$E$10,L1217=Kontrakter!$C$11,Kontrakter!$E$11)</f>
        <v>tilsyn@elvia.no</v>
      </c>
    </row>
    <row r="1218" spans="1:14" s="42" customFormat="1" x14ac:dyDescent="0.3">
      <c r="A1218" s="48">
        <v>2613</v>
      </c>
      <c r="B1218" s="42" t="s">
        <v>1319</v>
      </c>
      <c r="C1218" s="42" t="s">
        <v>1515</v>
      </c>
      <c r="F1218" s="42">
        <v>3405</v>
      </c>
      <c r="G1218" s="42" t="s">
        <v>1237</v>
      </c>
      <c r="H1218" s="45" t="s">
        <v>1373</v>
      </c>
      <c r="I1218" s="46">
        <v>9</v>
      </c>
      <c r="J1218" s="46" t="s">
        <v>1412</v>
      </c>
      <c r="K1218" s="46"/>
      <c r="L1218" s="45" t="str" cm="1">
        <f t="array" ref="L1218">_xlfn.IFS(H1218=Kontrakter!$B$3,Kontrakter!$C$3,H1218=Kontrakter!$B$2,Kontrakter!$C$2,H1218=Kontrakter!$B$4,Kontrakter!$C$4,H1218=Kontrakter!$B$5,Kontrakter!$C$5,H1218=Kontrakter!$B$6,Kontrakter!$C$6,H1218=Kontrakter!$B$7,Kontrakter!$C$7,H1218=Kontrakter!$B$8,Kontrakter!$C$8,H1218=Kontrakter!$B$9,Kontrakter!$C$9,H1218=Kontrakter!$B$10,Kontrakter!$C$10,H1218=Kontrakter!$B$11,Kontrakter!$C$11)</f>
        <v>Elsikkerhet Norge AS</v>
      </c>
      <c r="M1218" s="45" cm="1">
        <f t="array" ref="M1218">_xlfn.IFS(L1218=Kontrakter!$C$3,Kontrakter!$D$3,L1218=Kontrakter!$C$2,Kontrakter!$D$2,L1218=Kontrakter!$C$4,Kontrakter!$D$4,L1218=Kontrakter!$C$5,Kontrakter!$D$5,L1218=Kontrakter!$C$6,Kontrakter!$D$6,L1218=Kontrakter!$C$7,Kontrakter!$D$7,L1218=Kontrakter!$C$8,Kontrakter!$D$8,L1218=Kontrakter!$C$9,Kontrakter!$D$9,L1218=Kontrakter!$C$10,Kontrakter!$D$10,L1218=Kontrakter!$C$11,Kontrakter!$D$11)</f>
        <v>48055999</v>
      </c>
      <c r="N1218" s="47" t="str" cm="1">
        <f t="array" ref="N1218">_xlfn.IFS(L1218=Kontrakter!$C$3,Kontrakter!$E$3,L1218=Kontrakter!$C$2,Kontrakter!$E$2,L1218=Kontrakter!$C$4,Kontrakter!$E$4,L1218=Kontrakter!$C$5,Kontrakter!$E$5,L1218=Kontrakter!$C$6,Kontrakter!$E$6,L1218=Kontrakter!$C$7,Kontrakter!$E$7,L1218=Kontrakter!$C$8,Kontrakter!$E$8,L1218=Kontrakter!$C$9,Kontrakter!$E$9,L1218=Kontrakter!$C$10,Kontrakter!$E$10,L1218=Kontrakter!$C$11,Kontrakter!$E$11)</f>
        <v>tilsyn@elvia.no</v>
      </c>
    </row>
    <row r="1219" spans="1:14" s="42" customFormat="1" x14ac:dyDescent="0.3">
      <c r="A1219" s="48">
        <v>2614</v>
      </c>
      <c r="B1219" s="42" t="s">
        <v>1319</v>
      </c>
      <c r="C1219" s="42" t="s">
        <v>1516</v>
      </c>
      <c r="F1219" s="42">
        <v>3405</v>
      </c>
      <c r="G1219" s="42" t="s">
        <v>1237</v>
      </c>
      <c r="H1219" s="45" t="s">
        <v>1373</v>
      </c>
      <c r="I1219" s="46">
        <v>9</v>
      </c>
      <c r="J1219" s="46" t="s">
        <v>1412</v>
      </c>
      <c r="K1219" s="46"/>
      <c r="L1219" s="45" t="str" cm="1">
        <f t="array" ref="L1219">_xlfn.IFS(H1219=Kontrakter!$B$3,Kontrakter!$C$3,H1219=Kontrakter!$B$2,Kontrakter!$C$2,H1219=Kontrakter!$B$4,Kontrakter!$C$4,H1219=Kontrakter!$B$5,Kontrakter!$C$5,H1219=Kontrakter!$B$6,Kontrakter!$C$6,H1219=Kontrakter!$B$7,Kontrakter!$C$7,H1219=Kontrakter!$B$8,Kontrakter!$C$8,H1219=Kontrakter!$B$9,Kontrakter!$C$9,H1219=Kontrakter!$B$10,Kontrakter!$C$10,H1219=Kontrakter!$B$11,Kontrakter!$C$11)</f>
        <v>Elsikkerhet Norge AS</v>
      </c>
      <c r="M1219" s="45" cm="1">
        <f t="array" ref="M1219">_xlfn.IFS(L1219=Kontrakter!$C$3,Kontrakter!$D$3,L1219=Kontrakter!$C$2,Kontrakter!$D$2,L1219=Kontrakter!$C$4,Kontrakter!$D$4,L1219=Kontrakter!$C$5,Kontrakter!$D$5,L1219=Kontrakter!$C$6,Kontrakter!$D$6,L1219=Kontrakter!$C$7,Kontrakter!$D$7,L1219=Kontrakter!$C$8,Kontrakter!$D$8,L1219=Kontrakter!$C$9,Kontrakter!$D$9,L1219=Kontrakter!$C$10,Kontrakter!$D$10,L1219=Kontrakter!$C$11,Kontrakter!$D$11)</f>
        <v>48055999</v>
      </c>
      <c r="N1219" s="47" t="str" cm="1">
        <f t="array" ref="N1219">_xlfn.IFS(L1219=Kontrakter!$C$3,Kontrakter!$E$3,L1219=Kontrakter!$C$2,Kontrakter!$E$2,L1219=Kontrakter!$C$4,Kontrakter!$E$4,L1219=Kontrakter!$C$5,Kontrakter!$E$5,L1219=Kontrakter!$C$6,Kontrakter!$E$6,L1219=Kontrakter!$C$7,Kontrakter!$E$7,L1219=Kontrakter!$C$8,Kontrakter!$E$8,L1219=Kontrakter!$C$9,Kontrakter!$E$9,L1219=Kontrakter!$C$10,Kontrakter!$E$10,L1219=Kontrakter!$C$11,Kontrakter!$E$11)</f>
        <v>tilsyn@elvia.no</v>
      </c>
    </row>
    <row r="1220" spans="1:14" s="42" customFormat="1" x14ac:dyDescent="0.3">
      <c r="A1220" s="48">
        <v>2615</v>
      </c>
      <c r="B1220" s="42" t="s">
        <v>1319</v>
      </c>
      <c r="C1220" s="42" t="s">
        <v>1517</v>
      </c>
      <c r="F1220" s="42">
        <v>3405</v>
      </c>
      <c r="G1220" s="42" t="s">
        <v>1237</v>
      </c>
      <c r="H1220" s="45" t="s">
        <v>1373</v>
      </c>
      <c r="I1220" s="46">
        <v>9</v>
      </c>
      <c r="J1220" s="46" t="s">
        <v>1412</v>
      </c>
      <c r="K1220" s="46"/>
      <c r="L1220" s="45" t="str" cm="1">
        <f t="array" ref="L1220">_xlfn.IFS(H1220=Kontrakter!$B$3,Kontrakter!$C$3,H1220=Kontrakter!$B$2,Kontrakter!$C$2,H1220=Kontrakter!$B$4,Kontrakter!$C$4,H1220=Kontrakter!$B$5,Kontrakter!$C$5,H1220=Kontrakter!$B$6,Kontrakter!$C$6,H1220=Kontrakter!$B$7,Kontrakter!$C$7,H1220=Kontrakter!$B$8,Kontrakter!$C$8,H1220=Kontrakter!$B$9,Kontrakter!$C$9,H1220=Kontrakter!$B$10,Kontrakter!$C$10,H1220=Kontrakter!$B$11,Kontrakter!$C$11)</f>
        <v>Elsikkerhet Norge AS</v>
      </c>
      <c r="M1220" s="45" cm="1">
        <f t="array" ref="M1220">_xlfn.IFS(L1220=Kontrakter!$C$3,Kontrakter!$D$3,L1220=Kontrakter!$C$2,Kontrakter!$D$2,L1220=Kontrakter!$C$4,Kontrakter!$D$4,L1220=Kontrakter!$C$5,Kontrakter!$D$5,L1220=Kontrakter!$C$6,Kontrakter!$D$6,L1220=Kontrakter!$C$7,Kontrakter!$D$7,L1220=Kontrakter!$C$8,Kontrakter!$D$8,L1220=Kontrakter!$C$9,Kontrakter!$D$9,L1220=Kontrakter!$C$10,Kontrakter!$D$10,L1220=Kontrakter!$C$11,Kontrakter!$D$11)</f>
        <v>48055999</v>
      </c>
      <c r="N1220" s="47" t="str" cm="1">
        <f t="array" ref="N1220">_xlfn.IFS(L1220=Kontrakter!$C$3,Kontrakter!$E$3,L1220=Kontrakter!$C$2,Kontrakter!$E$2,L1220=Kontrakter!$C$4,Kontrakter!$E$4,L1220=Kontrakter!$C$5,Kontrakter!$E$5,L1220=Kontrakter!$C$6,Kontrakter!$E$6,L1220=Kontrakter!$C$7,Kontrakter!$E$7,L1220=Kontrakter!$C$8,Kontrakter!$E$8,L1220=Kontrakter!$C$9,Kontrakter!$E$9,L1220=Kontrakter!$C$10,Kontrakter!$E$10,L1220=Kontrakter!$C$11,Kontrakter!$E$11)</f>
        <v>tilsyn@elvia.no</v>
      </c>
    </row>
    <row r="1221" spans="1:14" s="42" customFormat="1" x14ac:dyDescent="0.3">
      <c r="A1221" s="48">
        <v>2616</v>
      </c>
      <c r="B1221" s="42" t="s">
        <v>1323</v>
      </c>
      <c r="C1221" s="42" t="s">
        <v>1551</v>
      </c>
      <c r="F1221" s="42">
        <v>3411</v>
      </c>
      <c r="G1221" s="42" t="s">
        <v>1237</v>
      </c>
      <c r="H1221" s="45" t="s">
        <v>1373</v>
      </c>
      <c r="I1221" s="46">
        <v>9</v>
      </c>
      <c r="J1221" s="46" t="s">
        <v>1414</v>
      </c>
      <c r="K1221" s="46"/>
      <c r="L1221" s="45" t="str" cm="1">
        <f t="array" ref="L1221">_xlfn.IFS(H1221=Kontrakter!$B$3,Kontrakter!$C$3,H1221=Kontrakter!$B$2,Kontrakter!$C$2,H1221=Kontrakter!$B$4,Kontrakter!$C$4,H1221=Kontrakter!$B$5,Kontrakter!$C$5,H1221=Kontrakter!$B$6,Kontrakter!$C$6,H1221=Kontrakter!$B$7,Kontrakter!$C$7,H1221=Kontrakter!$B$8,Kontrakter!$C$8,H1221=Kontrakter!$B$9,Kontrakter!$C$9,H1221=Kontrakter!$B$10,Kontrakter!$C$10,H1221=Kontrakter!$B$11,Kontrakter!$C$11)</f>
        <v>Elsikkerhet Norge AS</v>
      </c>
      <c r="M1221" s="45" cm="1">
        <f t="array" ref="M1221">_xlfn.IFS(L1221=Kontrakter!$C$3,Kontrakter!$D$3,L1221=Kontrakter!$C$2,Kontrakter!$D$2,L1221=Kontrakter!$C$4,Kontrakter!$D$4,L1221=Kontrakter!$C$5,Kontrakter!$D$5,L1221=Kontrakter!$C$6,Kontrakter!$D$6,L1221=Kontrakter!$C$7,Kontrakter!$D$7,L1221=Kontrakter!$C$8,Kontrakter!$D$8,L1221=Kontrakter!$C$9,Kontrakter!$D$9,L1221=Kontrakter!$C$10,Kontrakter!$D$10,L1221=Kontrakter!$C$11,Kontrakter!$D$11)</f>
        <v>48055999</v>
      </c>
      <c r="N1221" s="47" t="str" cm="1">
        <f t="array" ref="N1221">_xlfn.IFS(L1221=Kontrakter!$C$3,Kontrakter!$E$3,L1221=Kontrakter!$C$2,Kontrakter!$E$2,L1221=Kontrakter!$C$4,Kontrakter!$E$4,L1221=Kontrakter!$C$5,Kontrakter!$E$5,L1221=Kontrakter!$C$6,Kontrakter!$E$6,L1221=Kontrakter!$C$7,Kontrakter!$E$7,L1221=Kontrakter!$C$8,Kontrakter!$E$8,L1221=Kontrakter!$C$9,Kontrakter!$E$9,L1221=Kontrakter!$C$10,Kontrakter!$E$10,L1221=Kontrakter!$C$11,Kontrakter!$E$11)</f>
        <v>tilsyn@elvia.no</v>
      </c>
    </row>
    <row r="1222" spans="1:14" s="42" customFormat="1" x14ac:dyDescent="0.3">
      <c r="A1222" s="48">
        <v>2617</v>
      </c>
      <c r="B1222" s="42" t="s">
        <v>1319</v>
      </c>
      <c r="C1222" s="42" t="s">
        <v>1518</v>
      </c>
      <c r="F1222" s="42">
        <v>3405</v>
      </c>
      <c r="G1222" s="42" t="s">
        <v>1237</v>
      </c>
      <c r="H1222" s="45" t="s">
        <v>1373</v>
      </c>
      <c r="I1222" s="46">
        <v>9</v>
      </c>
      <c r="J1222" s="46" t="s">
        <v>1412</v>
      </c>
      <c r="K1222" s="46"/>
      <c r="L1222" s="45" t="str" cm="1">
        <f t="array" ref="L1222">_xlfn.IFS(H1222=Kontrakter!$B$3,Kontrakter!$C$3,H1222=Kontrakter!$B$2,Kontrakter!$C$2,H1222=Kontrakter!$B$4,Kontrakter!$C$4,H1222=Kontrakter!$B$5,Kontrakter!$C$5,H1222=Kontrakter!$B$6,Kontrakter!$C$6,H1222=Kontrakter!$B$7,Kontrakter!$C$7,H1222=Kontrakter!$B$8,Kontrakter!$C$8,H1222=Kontrakter!$B$9,Kontrakter!$C$9,H1222=Kontrakter!$B$10,Kontrakter!$C$10,H1222=Kontrakter!$B$11,Kontrakter!$C$11)</f>
        <v>Elsikkerhet Norge AS</v>
      </c>
      <c r="M1222" s="45" cm="1">
        <f t="array" ref="M1222">_xlfn.IFS(L1222=Kontrakter!$C$3,Kontrakter!$D$3,L1222=Kontrakter!$C$2,Kontrakter!$D$2,L1222=Kontrakter!$C$4,Kontrakter!$D$4,L1222=Kontrakter!$C$5,Kontrakter!$D$5,L1222=Kontrakter!$C$6,Kontrakter!$D$6,L1222=Kontrakter!$C$7,Kontrakter!$D$7,L1222=Kontrakter!$C$8,Kontrakter!$D$8,L1222=Kontrakter!$C$9,Kontrakter!$D$9,L1222=Kontrakter!$C$10,Kontrakter!$D$10,L1222=Kontrakter!$C$11,Kontrakter!$D$11)</f>
        <v>48055999</v>
      </c>
      <c r="N1222" s="47" t="str" cm="1">
        <f t="array" ref="N1222">_xlfn.IFS(L1222=Kontrakter!$C$3,Kontrakter!$E$3,L1222=Kontrakter!$C$2,Kontrakter!$E$2,L1222=Kontrakter!$C$4,Kontrakter!$E$4,L1222=Kontrakter!$C$5,Kontrakter!$E$5,L1222=Kontrakter!$C$6,Kontrakter!$E$6,L1222=Kontrakter!$C$7,Kontrakter!$E$7,L1222=Kontrakter!$C$8,Kontrakter!$E$8,L1222=Kontrakter!$C$9,Kontrakter!$E$9,L1222=Kontrakter!$C$10,Kontrakter!$E$10,L1222=Kontrakter!$C$11,Kontrakter!$E$11)</f>
        <v>tilsyn@elvia.no</v>
      </c>
    </row>
    <row r="1223" spans="1:14" s="42" customFormat="1" x14ac:dyDescent="0.3">
      <c r="A1223" s="48">
        <v>2618</v>
      </c>
      <c r="B1223" s="42" t="s">
        <v>1319</v>
      </c>
      <c r="C1223" s="42" t="s">
        <v>1519</v>
      </c>
      <c r="F1223" s="42">
        <v>3405</v>
      </c>
      <c r="G1223" s="42" t="s">
        <v>1237</v>
      </c>
      <c r="H1223" s="45" t="s">
        <v>1373</v>
      </c>
      <c r="I1223" s="46">
        <v>9</v>
      </c>
      <c r="J1223" s="46" t="s">
        <v>1412</v>
      </c>
      <c r="K1223" s="46"/>
      <c r="L1223" s="45" t="str" cm="1">
        <f t="array" ref="L1223">_xlfn.IFS(H1223=Kontrakter!$B$3,Kontrakter!$C$3,H1223=Kontrakter!$B$2,Kontrakter!$C$2,H1223=Kontrakter!$B$4,Kontrakter!$C$4,H1223=Kontrakter!$B$5,Kontrakter!$C$5,H1223=Kontrakter!$B$6,Kontrakter!$C$6,H1223=Kontrakter!$B$7,Kontrakter!$C$7,H1223=Kontrakter!$B$8,Kontrakter!$C$8,H1223=Kontrakter!$B$9,Kontrakter!$C$9,H1223=Kontrakter!$B$10,Kontrakter!$C$10,H1223=Kontrakter!$B$11,Kontrakter!$C$11)</f>
        <v>Elsikkerhet Norge AS</v>
      </c>
      <c r="M1223" s="45" cm="1">
        <f t="array" ref="M1223">_xlfn.IFS(L1223=Kontrakter!$C$3,Kontrakter!$D$3,L1223=Kontrakter!$C$2,Kontrakter!$D$2,L1223=Kontrakter!$C$4,Kontrakter!$D$4,L1223=Kontrakter!$C$5,Kontrakter!$D$5,L1223=Kontrakter!$C$6,Kontrakter!$D$6,L1223=Kontrakter!$C$7,Kontrakter!$D$7,L1223=Kontrakter!$C$8,Kontrakter!$D$8,L1223=Kontrakter!$C$9,Kontrakter!$D$9,L1223=Kontrakter!$C$10,Kontrakter!$D$10,L1223=Kontrakter!$C$11,Kontrakter!$D$11)</f>
        <v>48055999</v>
      </c>
      <c r="N1223" s="47" t="str" cm="1">
        <f t="array" ref="N1223">_xlfn.IFS(L1223=Kontrakter!$C$3,Kontrakter!$E$3,L1223=Kontrakter!$C$2,Kontrakter!$E$2,L1223=Kontrakter!$C$4,Kontrakter!$E$4,L1223=Kontrakter!$C$5,Kontrakter!$E$5,L1223=Kontrakter!$C$6,Kontrakter!$E$6,L1223=Kontrakter!$C$7,Kontrakter!$E$7,L1223=Kontrakter!$C$8,Kontrakter!$E$8,L1223=Kontrakter!$C$9,Kontrakter!$E$9,L1223=Kontrakter!$C$10,Kontrakter!$E$10,L1223=Kontrakter!$C$11,Kontrakter!$E$11)</f>
        <v>tilsyn@elvia.no</v>
      </c>
    </row>
    <row r="1224" spans="1:14" s="42" customFormat="1" x14ac:dyDescent="0.3">
      <c r="A1224" s="48">
        <v>2619</v>
      </c>
      <c r="B1224" s="42" t="s">
        <v>1319</v>
      </c>
      <c r="C1224" s="42" t="s">
        <v>1520</v>
      </c>
      <c r="F1224" s="42">
        <v>3405</v>
      </c>
      <c r="G1224" s="42" t="s">
        <v>1237</v>
      </c>
      <c r="H1224" s="45" t="s">
        <v>1373</v>
      </c>
      <c r="I1224" s="46">
        <v>9</v>
      </c>
      <c r="J1224" s="46" t="s">
        <v>1412</v>
      </c>
      <c r="K1224" s="46"/>
      <c r="L1224" s="45" t="str" cm="1">
        <f t="array" ref="L1224">_xlfn.IFS(H1224=Kontrakter!$B$3,Kontrakter!$C$3,H1224=Kontrakter!$B$2,Kontrakter!$C$2,H1224=Kontrakter!$B$4,Kontrakter!$C$4,H1224=Kontrakter!$B$5,Kontrakter!$C$5,H1224=Kontrakter!$B$6,Kontrakter!$C$6,H1224=Kontrakter!$B$7,Kontrakter!$C$7,H1224=Kontrakter!$B$8,Kontrakter!$C$8,H1224=Kontrakter!$B$9,Kontrakter!$C$9,H1224=Kontrakter!$B$10,Kontrakter!$C$10,H1224=Kontrakter!$B$11,Kontrakter!$C$11)</f>
        <v>Elsikkerhet Norge AS</v>
      </c>
      <c r="M1224" s="45" cm="1">
        <f t="array" ref="M1224">_xlfn.IFS(L1224=Kontrakter!$C$3,Kontrakter!$D$3,L1224=Kontrakter!$C$2,Kontrakter!$D$2,L1224=Kontrakter!$C$4,Kontrakter!$D$4,L1224=Kontrakter!$C$5,Kontrakter!$D$5,L1224=Kontrakter!$C$6,Kontrakter!$D$6,L1224=Kontrakter!$C$7,Kontrakter!$D$7,L1224=Kontrakter!$C$8,Kontrakter!$D$8,L1224=Kontrakter!$C$9,Kontrakter!$D$9,L1224=Kontrakter!$C$10,Kontrakter!$D$10,L1224=Kontrakter!$C$11,Kontrakter!$D$11)</f>
        <v>48055999</v>
      </c>
      <c r="N1224" s="47" t="str" cm="1">
        <f t="array" ref="N1224">_xlfn.IFS(L1224=Kontrakter!$C$3,Kontrakter!$E$3,L1224=Kontrakter!$C$2,Kontrakter!$E$2,L1224=Kontrakter!$C$4,Kontrakter!$E$4,L1224=Kontrakter!$C$5,Kontrakter!$E$5,L1224=Kontrakter!$C$6,Kontrakter!$E$6,L1224=Kontrakter!$C$7,Kontrakter!$E$7,L1224=Kontrakter!$C$8,Kontrakter!$E$8,L1224=Kontrakter!$C$9,Kontrakter!$E$9,L1224=Kontrakter!$C$10,Kontrakter!$E$10,L1224=Kontrakter!$C$11,Kontrakter!$E$11)</f>
        <v>tilsyn@elvia.no</v>
      </c>
    </row>
    <row r="1225" spans="1:14" s="42" customFormat="1" x14ac:dyDescent="0.3">
      <c r="A1225" s="48">
        <v>2623</v>
      </c>
      <c r="B1225" s="42" t="s">
        <v>1319</v>
      </c>
      <c r="C1225" s="42" t="s">
        <v>1521</v>
      </c>
      <c r="F1225" s="42">
        <v>3405</v>
      </c>
      <c r="G1225" s="42" t="s">
        <v>1237</v>
      </c>
      <c r="H1225" s="45" t="s">
        <v>1373</v>
      </c>
      <c r="I1225" s="46">
        <v>9</v>
      </c>
      <c r="J1225" s="46" t="s">
        <v>1412</v>
      </c>
      <c r="K1225" s="46"/>
      <c r="L1225" s="45" t="str" cm="1">
        <f t="array" ref="L1225">_xlfn.IFS(H1225=Kontrakter!$B$3,Kontrakter!$C$3,H1225=Kontrakter!$B$2,Kontrakter!$C$2,H1225=Kontrakter!$B$4,Kontrakter!$C$4,H1225=Kontrakter!$B$5,Kontrakter!$C$5,H1225=Kontrakter!$B$6,Kontrakter!$C$6,H1225=Kontrakter!$B$7,Kontrakter!$C$7,H1225=Kontrakter!$B$8,Kontrakter!$C$8,H1225=Kontrakter!$B$9,Kontrakter!$C$9,H1225=Kontrakter!$B$10,Kontrakter!$C$10,H1225=Kontrakter!$B$11,Kontrakter!$C$11)</f>
        <v>Elsikkerhet Norge AS</v>
      </c>
      <c r="M1225" s="45" cm="1">
        <f t="array" ref="M1225">_xlfn.IFS(L1225=Kontrakter!$C$3,Kontrakter!$D$3,L1225=Kontrakter!$C$2,Kontrakter!$D$2,L1225=Kontrakter!$C$4,Kontrakter!$D$4,L1225=Kontrakter!$C$5,Kontrakter!$D$5,L1225=Kontrakter!$C$6,Kontrakter!$D$6,L1225=Kontrakter!$C$7,Kontrakter!$D$7,L1225=Kontrakter!$C$8,Kontrakter!$D$8,L1225=Kontrakter!$C$9,Kontrakter!$D$9,L1225=Kontrakter!$C$10,Kontrakter!$D$10,L1225=Kontrakter!$C$11,Kontrakter!$D$11)</f>
        <v>48055999</v>
      </c>
      <c r="N1225" s="47" t="str" cm="1">
        <f t="array" ref="N1225">_xlfn.IFS(L1225=Kontrakter!$C$3,Kontrakter!$E$3,L1225=Kontrakter!$C$2,Kontrakter!$E$2,L1225=Kontrakter!$C$4,Kontrakter!$E$4,L1225=Kontrakter!$C$5,Kontrakter!$E$5,L1225=Kontrakter!$C$6,Kontrakter!$E$6,L1225=Kontrakter!$C$7,Kontrakter!$E$7,L1225=Kontrakter!$C$8,Kontrakter!$E$8,L1225=Kontrakter!$C$9,Kontrakter!$E$9,L1225=Kontrakter!$C$10,Kontrakter!$E$10,L1225=Kontrakter!$C$11,Kontrakter!$E$11)</f>
        <v>tilsyn@elvia.no</v>
      </c>
    </row>
    <row r="1226" spans="1:14" s="42" customFormat="1" x14ac:dyDescent="0.3">
      <c r="A1226" s="48">
        <v>2624</v>
      </c>
      <c r="B1226" s="42" t="s">
        <v>1319</v>
      </c>
      <c r="C1226" s="42" t="s">
        <v>1522</v>
      </c>
      <c r="F1226" s="42">
        <v>3405</v>
      </c>
      <c r="G1226" s="42" t="s">
        <v>1237</v>
      </c>
      <c r="H1226" s="45" t="s">
        <v>1373</v>
      </c>
      <c r="I1226" s="46">
        <v>9</v>
      </c>
      <c r="J1226" s="46" t="s">
        <v>1412</v>
      </c>
      <c r="K1226" s="46"/>
      <c r="L1226" s="45" t="str" cm="1">
        <f t="array" ref="L1226">_xlfn.IFS(H1226=Kontrakter!$B$3,Kontrakter!$C$3,H1226=Kontrakter!$B$2,Kontrakter!$C$2,H1226=Kontrakter!$B$4,Kontrakter!$C$4,H1226=Kontrakter!$B$5,Kontrakter!$C$5,H1226=Kontrakter!$B$6,Kontrakter!$C$6,H1226=Kontrakter!$B$7,Kontrakter!$C$7,H1226=Kontrakter!$B$8,Kontrakter!$C$8,H1226=Kontrakter!$B$9,Kontrakter!$C$9,H1226=Kontrakter!$B$10,Kontrakter!$C$10,H1226=Kontrakter!$B$11,Kontrakter!$C$11)</f>
        <v>Elsikkerhet Norge AS</v>
      </c>
      <c r="M1226" s="45" cm="1">
        <f t="array" ref="M1226">_xlfn.IFS(L1226=Kontrakter!$C$3,Kontrakter!$D$3,L1226=Kontrakter!$C$2,Kontrakter!$D$2,L1226=Kontrakter!$C$4,Kontrakter!$D$4,L1226=Kontrakter!$C$5,Kontrakter!$D$5,L1226=Kontrakter!$C$6,Kontrakter!$D$6,L1226=Kontrakter!$C$7,Kontrakter!$D$7,L1226=Kontrakter!$C$8,Kontrakter!$D$8,L1226=Kontrakter!$C$9,Kontrakter!$D$9,L1226=Kontrakter!$C$10,Kontrakter!$D$10,L1226=Kontrakter!$C$11,Kontrakter!$D$11)</f>
        <v>48055999</v>
      </c>
      <c r="N1226" s="47" t="str" cm="1">
        <f t="array" ref="N1226">_xlfn.IFS(L1226=Kontrakter!$C$3,Kontrakter!$E$3,L1226=Kontrakter!$C$2,Kontrakter!$E$2,L1226=Kontrakter!$C$4,Kontrakter!$E$4,L1226=Kontrakter!$C$5,Kontrakter!$E$5,L1226=Kontrakter!$C$6,Kontrakter!$E$6,L1226=Kontrakter!$C$7,Kontrakter!$E$7,L1226=Kontrakter!$C$8,Kontrakter!$E$8,L1226=Kontrakter!$C$9,Kontrakter!$E$9,L1226=Kontrakter!$C$10,Kontrakter!$E$10,L1226=Kontrakter!$C$11,Kontrakter!$E$11)</f>
        <v>tilsyn@elvia.no</v>
      </c>
    </row>
    <row r="1227" spans="1:14" s="42" customFormat="1" x14ac:dyDescent="0.3">
      <c r="A1227" s="48">
        <v>2625</v>
      </c>
      <c r="B1227" s="42" t="s">
        <v>1324</v>
      </c>
      <c r="C1227" s="42" t="s">
        <v>1523</v>
      </c>
      <c r="F1227" s="42">
        <v>3405</v>
      </c>
      <c r="G1227" s="42" t="s">
        <v>1237</v>
      </c>
      <c r="H1227" s="45" t="s">
        <v>1373</v>
      </c>
      <c r="I1227" s="46">
        <v>9</v>
      </c>
      <c r="J1227" s="46" t="s">
        <v>1412</v>
      </c>
      <c r="K1227" s="46"/>
      <c r="L1227" s="45" t="str" cm="1">
        <f t="array" ref="L1227">_xlfn.IFS(H1227=Kontrakter!$B$3,Kontrakter!$C$3,H1227=Kontrakter!$B$2,Kontrakter!$C$2,H1227=Kontrakter!$B$4,Kontrakter!$C$4,H1227=Kontrakter!$B$5,Kontrakter!$C$5,H1227=Kontrakter!$B$6,Kontrakter!$C$6,H1227=Kontrakter!$B$7,Kontrakter!$C$7,H1227=Kontrakter!$B$8,Kontrakter!$C$8,H1227=Kontrakter!$B$9,Kontrakter!$C$9,H1227=Kontrakter!$B$10,Kontrakter!$C$10,H1227=Kontrakter!$B$11,Kontrakter!$C$11)</f>
        <v>Elsikkerhet Norge AS</v>
      </c>
      <c r="M1227" s="45" cm="1">
        <f t="array" ref="M1227">_xlfn.IFS(L1227=Kontrakter!$C$3,Kontrakter!$D$3,L1227=Kontrakter!$C$2,Kontrakter!$D$2,L1227=Kontrakter!$C$4,Kontrakter!$D$4,L1227=Kontrakter!$C$5,Kontrakter!$D$5,L1227=Kontrakter!$C$6,Kontrakter!$D$6,L1227=Kontrakter!$C$7,Kontrakter!$D$7,L1227=Kontrakter!$C$8,Kontrakter!$D$8,L1227=Kontrakter!$C$9,Kontrakter!$D$9,L1227=Kontrakter!$C$10,Kontrakter!$D$10,L1227=Kontrakter!$C$11,Kontrakter!$D$11)</f>
        <v>48055999</v>
      </c>
      <c r="N1227" s="47" t="str" cm="1">
        <f t="array" ref="N1227">_xlfn.IFS(L1227=Kontrakter!$C$3,Kontrakter!$E$3,L1227=Kontrakter!$C$2,Kontrakter!$E$2,L1227=Kontrakter!$C$4,Kontrakter!$E$4,L1227=Kontrakter!$C$5,Kontrakter!$E$5,L1227=Kontrakter!$C$6,Kontrakter!$E$6,L1227=Kontrakter!$C$7,Kontrakter!$E$7,L1227=Kontrakter!$C$8,Kontrakter!$E$8,L1227=Kontrakter!$C$9,Kontrakter!$E$9,L1227=Kontrakter!$C$10,Kontrakter!$E$10,L1227=Kontrakter!$C$11,Kontrakter!$E$11)</f>
        <v>tilsyn@elvia.no</v>
      </c>
    </row>
    <row r="1228" spans="1:14" s="42" customFormat="1" x14ac:dyDescent="0.3">
      <c r="A1228" s="48">
        <v>2626</v>
      </c>
      <c r="B1228" s="42" t="s">
        <v>1319</v>
      </c>
      <c r="C1228" s="42" t="s">
        <v>1524</v>
      </c>
      <c r="F1228" s="42">
        <v>3405</v>
      </c>
      <c r="G1228" s="42" t="s">
        <v>1237</v>
      </c>
      <c r="H1228" s="45" t="s">
        <v>1373</v>
      </c>
      <c r="I1228" s="46">
        <v>9</v>
      </c>
      <c r="J1228" s="46" t="s">
        <v>1412</v>
      </c>
      <c r="K1228" s="46"/>
      <c r="L1228" s="45" t="str" cm="1">
        <f t="array" ref="L1228">_xlfn.IFS(H1228=Kontrakter!$B$3,Kontrakter!$C$3,H1228=Kontrakter!$B$2,Kontrakter!$C$2,H1228=Kontrakter!$B$4,Kontrakter!$C$4,H1228=Kontrakter!$B$5,Kontrakter!$C$5,H1228=Kontrakter!$B$6,Kontrakter!$C$6,H1228=Kontrakter!$B$7,Kontrakter!$C$7,H1228=Kontrakter!$B$8,Kontrakter!$C$8,H1228=Kontrakter!$B$9,Kontrakter!$C$9,H1228=Kontrakter!$B$10,Kontrakter!$C$10,H1228=Kontrakter!$B$11,Kontrakter!$C$11)</f>
        <v>Elsikkerhet Norge AS</v>
      </c>
      <c r="M1228" s="45" cm="1">
        <f t="array" ref="M1228">_xlfn.IFS(L1228=Kontrakter!$C$3,Kontrakter!$D$3,L1228=Kontrakter!$C$2,Kontrakter!$D$2,L1228=Kontrakter!$C$4,Kontrakter!$D$4,L1228=Kontrakter!$C$5,Kontrakter!$D$5,L1228=Kontrakter!$C$6,Kontrakter!$D$6,L1228=Kontrakter!$C$7,Kontrakter!$D$7,L1228=Kontrakter!$C$8,Kontrakter!$D$8,L1228=Kontrakter!$C$9,Kontrakter!$D$9,L1228=Kontrakter!$C$10,Kontrakter!$D$10,L1228=Kontrakter!$C$11,Kontrakter!$D$11)</f>
        <v>48055999</v>
      </c>
      <c r="N1228" s="47" t="str" cm="1">
        <f t="array" ref="N1228">_xlfn.IFS(L1228=Kontrakter!$C$3,Kontrakter!$E$3,L1228=Kontrakter!$C$2,Kontrakter!$E$2,L1228=Kontrakter!$C$4,Kontrakter!$E$4,L1228=Kontrakter!$C$5,Kontrakter!$E$5,L1228=Kontrakter!$C$6,Kontrakter!$E$6,L1228=Kontrakter!$C$7,Kontrakter!$E$7,L1228=Kontrakter!$C$8,Kontrakter!$E$8,L1228=Kontrakter!$C$9,Kontrakter!$E$9,L1228=Kontrakter!$C$10,Kontrakter!$E$10,L1228=Kontrakter!$C$11,Kontrakter!$E$11)</f>
        <v>tilsyn@elvia.no</v>
      </c>
    </row>
    <row r="1229" spans="1:14" s="42" customFormat="1" x14ac:dyDescent="0.3">
      <c r="A1229" s="48">
        <v>2635</v>
      </c>
      <c r="B1229" s="42" t="s">
        <v>1625</v>
      </c>
      <c r="F1229" s="42">
        <v>3440</v>
      </c>
      <c r="G1229" s="42" t="s">
        <v>1237</v>
      </c>
      <c r="H1229" s="45" t="s">
        <v>1373</v>
      </c>
      <c r="I1229" s="46">
        <v>9</v>
      </c>
      <c r="J1229" s="46" t="s">
        <v>1626</v>
      </c>
      <c r="K1229" s="46"/>
      <c r="L1229" s="45" t="str" cm="1">
        <f t="array" ref="L1229">_xlfn.IFS(H1229=Kontrakter!$B$3,Kontrakter!$C$3,H1229=Kontrakter!$B$2,Kontrakter!$C$2,H1229=Kontrakter!$B$4,Kontrakter!$C$4,H1229=Kontrakter!$B$5,Kontrakter!$C$5,H1229=Kontrakter!$B$6,Kontrakter!$C$6,H1229=Kontrakter!$B$7,Kontrakter!$C$7,H1229=Kontrakter!$B$8,Kontrakter!$C$8,H1229=Kontrakter!$B$9,Kontrakter!$C$9,H1229=Kontrakter!$B$10,Kontrakter!$C$10,H1229=Kontrakter!$B$11,Kontrakter!$C$11)</f>
        <v>Elsikkerhet Norge AS</v>
      </c>
      <c r="M1229" s="45" cm="1">
        <f t="array" ref="M1229">_xlfn.IFS(L1229=Kontrakter!$C$3,Kontrakter!$D$3,L1229=Kontrakter!$C$2,Kontrakter!$D$2,L1229=Kontrakter!$C$4,Kontrakter!$D$4,L1229=Kontrakter!$C$5,Kontrakter!$D$5,L1229=Kontrakter!$C$6,Kontrakter!$D$6,L1229=Kontrakter!$C$7,Kontrakter!$D$7,L1229=Kontrakter!$C$8,Kontrakter!$D$8,L1229=Kontrakter!$C$9,Kontrakter!$D$9,L1229=Kontrakter!$C$10,Kontrakter!$D$10,L1229=Kontrakter!$C$11,Kontrakter!$D$11)</f>
        <v>48055999</v>
      </c>
      <c r="N1229" s="47" t="str" cm="1">
        <f t="array" ref="N1229">_xlfn.IFS(L1229=Kontrakter!$C$3,Kontrakter!$E$3,L1229=Kontrakter!$C$2,Kontrakter!$E$2,L1229=Kontrakter!$C$4,Kontrakter!$E$4,L1229=Kontrakter!$C$5,Kontrakter!$E$5,L1229=Kontrakter!$C$6,Kontrakter!$E$6,L1229=Kontrakter!$C$7,Kontrakter!$E$7,L1229=Kontrakter!$C$8,Kontrakter!$E$8,L1229=Kontrakter!$C$9,Kontrakter!$E$9,L1229=Kontrakter!$C$10,Kontrakter!$E$10,L1229=Kontrakter!$C$11,Kontrakter!$E$11)</f>
        <v>tilsyn@elvia.no</v>
      </c>
    </row>
    <row r="1230" spans="1:14" s="42" customFormat="1" x14ac:dyDescent="0.3">
      <c r="A1230" s="48">
        <v>2651</v>
      </c>
      <c r="B1230" s="42" t="s">
        <v>1325</v>
      </c>
      <c r="F1230" s="42">
        <v>3441</v>
      </c>
      <c r="G1230" s="42" t="s">
        <v>1237</v>
      </c>
      <c r="H1230" s="45" t="s">
        <v>1373</v>
      </c>
      <c r="I1230" s="46">
        <v>9</v>
      </c>
      <c r="J1230" s="46" t="s">
        <v>1408</v>
      </c>
      <c r="K1230" s="46"/>
      <c r="L1230" s="45" t="str" cm="1">
        <f t="array" ref="L1230">_xlfn.IFS(H1230=Kontrakter!$B$3,Kontrakter!$C$3,H1230=Kontrakter!$B$2,Kontrakter!$C$2,H1230=Kontrakter!$B$4,Kontrakter!$C$4,H1230=Kontrakter!$B$5,Kontrakter!$C$5,H1230=Kontrakter!$B$6,Kontrakter!$C$6,H1230=Kontrakter!$B$7,Kontrakter!$C$7,H1230=Kontrakter!$B$8,Kontrakter!$C$8,H1230=Kontrakter!$B$9,Kontrakter!$C$9,H1230=Kontrakter!$B$10,Kontrakter!$C$10,H1230=Kontrakter!$B$11,Kontrakter!$C$11)</f>
        <v>Elsikkerhet Norge AS</v>
      </c>
      <c r="M1230" s="45" cm="1">
        <f t="array" ref="M1230">_xlfn.IFS(L1230=Kontrakter!$C$3,Kontrakter!$D$3,L1230=Kontrakter!$C$2,Kontrakter!$D$2,L1230=Kontrakter!$C$4,Kontrakter!$D$4,L1230=Kontrakter!$C$5,Kontrakter!$D$5,L1230=Kontrakter!$C$6,Kontrakter!$D$6,L1230=Kontrakter!$C$7,Kontrakter!$D$7,L1230=Kontrakter!$C$8,Kontrakter!$D$8,L1230=Kontrakter!$C$9,Kontrakter!$D$9,L1230=Kontrakter!$C$10,Kontrakter!$D$10,L1230=Kontrakter!$C$11,Kontrakter!$D$11)</f>
        <v>48055999</v>
      </c>
      <c r="N1230" s="47" t="str" cm="1">
        <f t="array" ref="N1230">_xlfn.IFS(L1230=Kontrakter!$C$3,Kontrakter!$E$3,L1230=Kontrakter!$C$2,Kontrakter!$E$2,L1230=Kontrakter!$C$4,Kontrakter!$E$4,L1230=Kontrakter!$C$5,Kontrakter!$E$5,L1230=Kontrakter!$C$6,Kontrakter!$E$6,L1230=Kontrakter!$C$7,Kontrakter!$E$7,L1230=Kontrakter!$C$8,Kontrakter!$E$8,L1230=Kontrakter!$C$9,Kontrakter!$E$9,L1230=Kontrakter!$C$10,Kontrakter!$E$10,L1230=Kontrakter!$C$11,Kontrakter!$E$11)</f>
        <v>tilsyn@elvia.no</v>
      </c>
    </row>
    <row r="1231" spans="1:14" s="42" customFormat="1" x14ac:dyDescent="0.3">
      <c r="A1231" s="48">
        <v>2652</v>
      </c>
      <c r="B1231" s="42" t="s">
        <v>1327</v>
      </c>
      <c r="C1231" s="42" t="s">
        <v>1436</v>
      </c>
      <c r="F1231" s="42">
        <v>3441</v>
      </c>
      <c r="G1231" s="42" t="s">
        <v>1237</v>
      </c>
      <c r="H1231" s="45" t="s">
        <v>1373</v>
      </c>
      <c r="I1231" s="46">
        <v>9</v>
      </c>
      <c r="J1231" s="46" t="s">
        <v>1408</v>
      </c>
      <c r="K1231" s="46"/>
      <c r="L1231" s="45" t="str" cm="1">
        <f t="array" ref="L1231">_xlfn.IFS(H1231=Kontrakter!$B$3,Kontrakter!$C$3,H1231=Kontrakter!$B$2,Kontrakter!$C$2,H1231=Kontrakter!$B$4,Kontrakter!$C$4,H1231=Kontrakter!$B$5,Kontrakter!$C$5,H1231=Kontrakter!$B$6,Kontrakter!$C$6,H1231=Kontrakter!$B$7,Kontrakter!$C$7,H1231=Kontrakter!$B$8,Kontrakter!$C$8,H1231=Kontrakter!$B$9,Kontrakter!$C$9,H1231=Kontrakter!$B$10,Kontrakter!$C$10,H1231=Kontrakter!$B$11,Kontrakter!$C$11)</f>
        <v>Elsikkerhet Norge AS</v>
      </c>
      <c r="M1231" s="45" cm="1">
        <f t="array" ref="M1231">_xlfn.IFS(L1231=Kontrakter!$C$3,Kontrakter!$D$3,L1231=Kontrakter!$C$2,Kontrakter!$D$2,L1231=Kontrakter!$C$4,Kontrakter!$D$4,L1231=Kontrakter!$C$5,Kontrakter!$D$5,L1231=Kontrakter!$C$6,Kontrakter!$D$6,L1231=Kontrakter!$C$7,Kontrakter!$D$7,L1231=Kontrakter!$C$8,Kontrakter!$D$8,L1231=Kontrakter!$C$9,Kontrakter!$D$9,L1231=Kontrakter!$C$10,Kontrakter!$D$10,L1231=Kontrakter!$C$11,Kontrakter!$D$11)</f>
        <v>48055999</v>
      </c>
      <c r="N1231" s="47" t="str" cm="1">
        <f t="array" ref="N1231">_xlfn.IFS(L1231=Kontrakter!$C$3,Kontrakter!$E$3,L1231=Kontrakter!$C$2,Kontrakter!$E$2,L1231=Kontrakter!$C$4,Kontrakter!$E$4,L1231=Kontrakter!$C$5,Kontrakter!$E$5,L1231=Kontrakter!$C$6,Kontrakter!$E$6,L1231=Kontrakter!$C$7,Kontrakter!$E$7,L1231=Kontrakter!$C$8,Kontrakter!$E$8,L1231=Kontrakter!$C$9,Kontrakter!$E$9,L1231=Kontrakter!$C$10,Kontrakter!$E$10,L1231=Kontrakter!$C$11,Kontrakter!$E$11)</f>
        <v>tilsyn@elvia.no</v>
      </c>
    </row>
    <row r="1232" spans="1:14" s="42" customFormat="1" x14ac:dyDescent="0.3">
      <c r="A1232" s="48">
        <v>2653</v>
      </c>
      <c r="B1232" s="42" t="s">
        <v>1328</v>
      </c>
      <c r="C1232" s="42" t="s">
        <v>1437</v>
      </c>
      <c r="F1232" s="42">
        <v>3441</v>
      </c>
      <c r="G1232" s="42" t="s">
        <v>1237</v>
      </c>
      <c r="H1232" s="45" t="s">
        <v>1373</v>
      </c>
      <c r="I1232" s="46">
        <v>9</v>
      </c>
      <c r="J1232" s="46" t="s">
        <v>1408</v>
      </c>
      <c r="K1232" s="46"/>
      <c r="L1232" s="45" t="str" cm="1">
        <f t="array" ref="L1232">_xlfn.IFS(H1232=Kontrakter!$B$3,Kontrakter!$C$3,H1232=Kontrakter!$B$2,Kontrakter!$C$2,H1232=Kontrakter!$B$4,Kontrakter!$C$4,H1232=Kontrakter!$B$5,Kontrakter!$C$5,H1232=Kontrakter!$B$6,Kontrakter!$C$6,H1232=Kontrakter!$B$7,Kontrakter!$C$7,H1232=Kontrakter!$B$8,Kontrakter!$C$8,H1232=Kontrakter!$B$9,Kontrakter!$C$9,H1232=Kontrakter!$B$10,Kontrakter!$C$10,H1232=Kontrakter!$B$11,Kontrakter!$C$11)</f>
        <v>Elsikkerhet Norge AS</v>
      </c>
      <c r="M1232" s="45" cm="1">
        <f t="array" ref="M1232">_xlfn.IFS(L1232=Kontrakter!$C$3,Kontrakter!$D$3,L1232=Kontrakter!$C$2,Kontrakter!$D$2,L1232=Kontrakter!$C$4,Kontrakter!$D$4,L1232=Kontrakter!$C$5,Kontrakter!$D$5,L1232=Kontrakter!$C$6,Kontrakter!$D$6,L1232=Kontrakter!$C$7,Kontrakter!$D$7,L1232=Kontrakter!$C$8,Kontrakter!$D$8,L1232=Kontrakter!$C$9,Kontrakter!$D$9,L1232=Kontrakter!$C$10,Kontrakter!$D$10,L1232=Kontrakter!$C$11,Kontrakter!$D$11)</f>
        <v>48055999</v>
      </c>
      <c r="N1232" s="47" t="str" cm="1">
        <f t="array" ref="N1232">_xlfn.IFS(L1232=Kontrakter!$C$3,Kontrakter!$E$3,L1232=Kontrakter!$C$2,Kontrakter!$E$2,L1232=Kontrakter!$C$4,Kontrakter!$E$4,L1232=Kontrakter!$C$5,Kontrakter!$E$5,L1232=Kontrakter!$C$6,Kontrakter!$E$6,L1232=Kontrakter!$C$7,Kontrakter!$E$7,L1232=Kontrakter!$C$8,Kontrakter!$E$8,L1232=Kontrakter!$C$9,Kontrakter!$E$9,L1232=Kontrakter!$C$10,Kontrakter!$E$10,L1232=Kontrakter!$C$11,Kontrakter!$E$11)</f>
        <v>tilsyn@elvia.no</v>
      </c>
    </row>
    <row r="1233" spans="1:14" s="42" customFormat="1" x14ac:dyDescent="0.3">
      <c r="A1233" s="48">
        <v>2656</v>
      </c>
      <c r="B1233" s="42" t="s">
        <v>1329</v>
      </c>
      <c r="C1233" s="42" t="s">
        <v>1438</v>
      </c>
      <c r="F1233" s="42">
        <v>3441</v>
      </c>
      <c r="G1233" s="42" t="s">
        <v>1237</v>
      </c>
      <c r="H1233" s="45" t="s">
        <v>1373</v>
      </c>
      <c r="I1233" s="46">
        <v>9</v>
      </c>
      <c r="J1233" s="46" t="s">
        <v>1408</v>
      </c>
      <c r="K1233" s="46"/>
      <c r="L1233" s="45" t="str" cm="1">
        <f t="array" ref="L1233">_xlfn.IFS(H1233=Kontrakter!$B$3,Kontrakter!$C$3,H1233=Kontrakter!$B$2,Kontrakter!$C$2,H1233=Kontrakter!$B$4,Kontrakter!$C$4,H1233=Kontrakter!$B$5,Kontrakter!$C$5,H1233=Kontrakter!$B$6,Kontrakter!$C$6,H1233=Kontrakter!$B$7,Kontrakter!$C$7,H1233=Kontrakter!$B$8,Kontrakter!$C$8,H1233=Kontrakter!$B$9,Kontrakter!$C$9,H1233=Kontrakter!$B$10,Kontrakter!$C$10,H1233=Kontrakter!$B$11,Kontrakter!$C$11)</f>
        <v>Elsikkerhet Norge AS</v>
      </c>
      <c r="M1233" s="45" cm="1">
        <f t="array" ref="M1233">_xlfn.IFS(L1233=Kontrakter!$C$3,Kontrakter!$D$3,L1233=Kontrakter!$C$2,Kontrakter!$D$2,L1233=Kontrakter!$C$4,Kontrakter!$D$4,L1233=Kontrakter!$C$5,Kontrakter!$D$5,L1233=Kontrakter!$C$6,Kontrakter!$D$6,L1233=Kontrakter!$C$7,Kontrakter!$D$7,L1233=Kontrakter!$C$8,Kontrakter!$D$8,L1233=Kontrakter!$C$9,Kontrakter!$D$9,L1233=Kontrakter!$C$10,Kontrakter!$D$10,L1233=Kontrakter!$C$11,Kontrakter!$D$11)</f>
        <v>48055999</v>
      </c>
      <c r="N1233" s="47" t="str" cm="1">
        <f t="array" ref="N1233">_xlfn.IFS(L1233=Kontrakter!$C$3,Kontrakter!$E$3,L1233=Kontrakter!$C$2,Kontrakter!$E$2,L1233=Kontrakter!$C$4,Kontrakter!$E$4,L1233=Kontrakter!$C$5,Kontrakter!$E$5,L1233=Kontrakter!$C$6,Kontrakter!$E$6,L1233=Kontrakter!$C$7,Kontrakter!$E$7,L1233=Kontrakter!$C$8,Kontrakter!$E$8,L1233=Kontrakter!$C$9,Kontrakter!$E$9,L1233=Kontrakter!$C$10,Kontrakter!$E$10,L1233=Kontrakter!$C$11,Kontrakter!$E$11)</f>
        <v>tilsyn@elvia.no</v>
      </c>
    </row>
    <row r="1234" spans="1:14" s="42" customFormat="1" x14ac:dyDescent="0.3">
      <c r="A1234" s="48">
        <v>2657</v>
      </c>
      <c r="B1234" s="42" t="s">
        <v>1330</v>
      </c>
      <c r="C1234" s="42" t="s">
        <v>1439</v>
      </c>
      <c r="F1234" s="42">
        <v>3441</v>
      </c>
      <c r="G1234" s="42" t="s">
        <v>1237</v>
      </c>
      <c r="H1234" s="45" t="s">
        <v>1373</v>
      </c>
      <c r="I1234" s="46">
        <v>9</v>
      </c>
      <c r="J1234" s="46" t="s">
        <v>1408</v>
      </c>
      <c r="K1234" s="46"/>
      <c r="L1234" s="45" t="str" cm="1">
        <f t="array" ref="L1234">_xlfn.IFS(H1234=Kontrakter!$B$3,Kontrakter!$C$3,H1234=Kontrakter!$B$2,Kontrakter!$C$2,H1234=Kontrakter!$B$4,Kontrakter!$C$4,H1234=Kontrakter!$B$5,Kontrakter!$C$5,H1234=Kontrakter!$B$6,Kontrakter!$C$6,H1234=Kontrakter!$B$7,Kontrakter!$C$7,H1234=Kontrakter!$B$8,Kontrakter!$C$8,H1234=Kontrakter!$B$9,Kontrakter!$C$9,H1234=Kontrakter!$B$10,Kontrakter!$C$10,H1234=Kontrakter!$B$11,Kontrakter!$C$11)</f>
        <v>Elsikkerhet Norge AS</v>
      </c>
      <c r="M1234" s="45" cm="1">
        <f t="array" ref="M1234">_xlfn.IFS(L1234=Kontrakter!$C$3,Kontrakter!$D$3,L1234=Kontrakter!$C$2,Kontrakter!$D$2,L1234=Kontrakter!$C$4,Kontrakter!$D$4,L1234=Kontrakter!$C$5,Kontrakter!$D$5,L1234=Kontrakter!$C$6,Kontrakter!$D$6,L1234=Kontrakter!$C$7,Kontrakter!$D$7,L1234=Kontrakter!$C$8,Kontrakter!$D$8,L1234=Kontrakter!$C$9,Kontrakter!$D$9,L1234=Kontrakter!$C$10,Kontrakter!$D$10,L1234=Kontrakter!$C$11,Kontrakter!$D$11)</f>
        <v>48055999</v>
      </c>
      <c r="N1234" s="47" t="str" cm="1">
        <f t="array" ref="N1234">_xlfn.IFS(L1234=Kontrakter!$C$3,Kontrakter!$E$3,L1234=Kontrakter!$C$2,Kontrakter!$E$2,L1234=Kontrakter!$C$4,Kontrakter!$E$4,L1234=Kontrakter!$C$5,Kontrakter!$E$5,L1234=Kontrakter!$C$6,Kontrakter!$E$6,L1234=Kontrakter!$C$7,Kontrakter!$E$7,L1234=Kontrakter!$C$8,Kontrakter!$E$8,L1234=Kontrakter!$C$9,Kontrakter!$E$9,L1234=Kontrakter!$C$10,Kontrakter!$E$10,L1234=Kontrakter!$C$11,Kontrakter!$E$11)</f>
        <v>tilsyn@elvia.no</v>
      </c>
    </row>
    <row r="1235" spans="1:14" s="42" customFormat="1" x14ac:dyDescent="0.3">
      <c r="A1235" s="48">
        <v>2658</v>
      </c>
      <c r="B1235" s="42" t="s">
        <v>1627</v>
      </c>
      <c r="C1235" s="42" t="s">
        <v>1628</v>
      </c>
      <c r="F1235" s="42">
        <v>3438</v>
      </c>
      <c r="G1235" s="42" t="s">
        <v>1237</v>
      </c>
      <c r="H1235" s="45" t="s">
        <v>1373</v>
      </c>
      <c r="I1235" s="46">
        <v>9</v>
      </c>
      <c r="J1235" s="46" t="s">
        <v>1629</v>
      </c>
      <c r="K1235" s="46"/>
      <c r="L1235" s="45" t="str" cm="1">
        <f t="array" ref="L1235">_xlfn.IFS(H1235=Kontrakter!$B$3,Kontrakter!$C$3,H1235=Kontrakter!$B$2,Kontrakter!$C$2,H1235=Kontrakter!$B$4,Kontrakter!$C$4,H1235=Kontrakter!$B$5,Kontrakter!$C$5,H1235=Kontrakter!$B$6,Kontrakter!$C$6,H1235=Kontrakter!$B$7,Kontrakter!$C$7,H1235=Kontrakter!$B$8,Kontrakter!$C$8,H1235=Kontrakter!$B$9,Kontrakter!$C$9,H1235=Kontrakter!$B$10,Kontrakter!$C$10,H1235=Kontrakter!$B$11,Kontrakter!$C$11)</f>
        <v>Elsikkerhet Norge AS</v>
      </c>
      <c r="M1235" s="45" cm="1">
        <f t="array" ref="M1235">_xlfn.IFS(L1235=Kontrakter!$C$3,Kontrakter!$D$3,L1235=Kontrakter!$C$2,Kontrakter!$D$2,L1235=Kontrakter!$C$4,Kontrakter!$D$4,L1235=Kontrakter!$C$5,Kontrakter!$D$5,L1235=Kontrakter!$C$6,Kontrakter!$D$6,L1235=Kontrakter!$C$7,Kontrakter!$D$7,L1235=Kontrakter!$C$8,Kontrakter!$D$8,L1235=Kontrakter!$C$9,Kontrakter!$D$9,L1235=Kontrakter!$C$10,Kontrakter!$D$10,L1235=Kontrakter!$C$11,Kontrakter!$D$11)</f>
        <v>48055999</v>
      </c>
      <c r="N1235" s="47" t="str" cm="1">
        <f t="array" ref="N1235">_xlfn.IFS(L1235=Kontrakter!$C$3,Kontrakter!$E$3,L1235=Kontrakter!$C$2,Kontrakter!$E$2,L1235=Kontrakter!$C$4,Kontrakter!$E$4,L1235=Kontrakter!$C$5,Kontrakter!$E$5,L1235=Kontrakter!$C$6,Kontrakter!$E$6,L1235=Kontrakter!$C$7,Kontrakter!$E$7,L1235=Kontrakter!$C$8,Kontrakter!$E$8,L1235=Kontrakter!$C$9,Kontrakter!$E$9,L1235=Kontrakter!$C$10,Kontrakter!$E$10,L1235=Kontrakter!$C$11,Kontrakter!$E$11)</f>
        <v>tilsyn@elvia.no</v>
      </c>
    </row>
    <row r="1236" spans="1:14" s="42" customFormat="1" x14ac:dyDescent="0.3">
      <c r="A1236" s="48">
        <v>2740</v>
      </c>
      <c r="B1236" s="42" t="s">
        <v>1630</v>
      </c>
      <c r="G1236" s="42" t="s">
        <v>1602</v>
      </c>
      <c r="H1236" s="45" t="s">
        <v>1369</v>
      </c>
      <c r="I1236" s="46">
        <v>6</v>
      </c>
      <c r="J1236" s="46" t="s">
        <v>1631</v>
      </c>
      <c r="K1236" s="46"/>
      <c r="L1236" s="45" t="str" cm="1">
        <f t="array" ref="L1236">_xlfn.IFS(H1236=Kontrakter!$B$3,Kontrakter!$C$3,H1236=Kontrakter!$B$2,Kontrakter!$C$2,H1236=Kontrakter!$B$4,Kontrakter!$C$4,H1236=Kontrakter!$B$5,Kontrakter!$C$5,H1236=Kontrakter!$B$6,Kontrakter!$C$6,H1236=Kontrakter!$B$7,Kontrakter!$C$7,H1236=Kontrakter!$B$8,Kontrakter!$C$8,H1236=Kontrakter!$B$9,Kontrakter!$C$9,H1236=Kontrakter!$B$10,Kontrakter!$C$10,H1236=Kontrakter!$B$11,Kontrakter!$C$11)</f>
        <v>Rejlers Elsikkerhet AS</v>
      </c>
      <c r="M1236" s="45" cm="1">
        <f t="array" ref="M1236">_xlfn.IFS(L1236=Kontrakter!$C$3,Kontrakter!$D$3,L1236=Kontrakter!$C$2,Kontrakter!$D$2,L1236=Kontrakter!$C$4,Kontrakter!$D$4,L1236=Kontrakter!$C$5,Kontrakter!$D$5,L1236=Kontrakter!$C$6,Kontrakter!$D$6,L1236=Kontrakter!$C$7,Kontrakter!$D$7,L1236=Kontrakter!$C$8,Kontrakter!$D$8,L1236=Kontrakter!$C$9,Kontrakter!$D$9,L1236=Kontrakter!$C$10,Kontrakter!$D$10,L1236=Kontrakter!$C$11,Kontrakter!$D$11)</f>
        <v>95823000</v>
      </c>
      <c r="N1236" s="47" t="str" cm="1">
        <f t="array" ref="N1236">_xlfn.IFS(L1236=Kontrakter!$C$3,Kontrakter!$E$3,L1236=Kontrakter!$C$2,Kontrakter!$E$2,L1236=Kontrakter!$C$4,Kontrakter!$E$4,L1236=Kontrakter!$C$5,Kontrakter!$E$5,L1236=Kontrakter!$C$6,Kontrakter!$E$6,L1236=Kontrakter!$C$7,Kontrakter!$E$7,L1236=Kontrakter!$C$8,Kontrakter!$E$8,L1236=Kontrakter!$C$9,Kontrakter!$E$9,L1236=Kontrakter!$C$10,Kontrakter!$E$10,L1236=Kontrakter!$C$11,Kontrakter!$E$11)</f>
        <v>tilsyn@elvia.no</v>
      </c>
    </row>
    <row r="1237" spans="1:14" s="42" customFormat="1" x14ac:dyDescent="0.3">
      <c r="A1237" s="48">
        <v>2743</v>
      </c>
      <c r="B1237" s="42" t="s">
        <v>1632</v>
      </c>
      <c r="F1237" s="42">
        <v>3054</v>
      </c>
      <c r="G1237" s="42" t="s">
        <v>1602</v>
      </c>
      <c r="H1237" s="45" t="s">
        <v>1369</v>
      </c>
      <c r="I1237" s="46">
        <v>6</v>
      </c>
      <c r="J1237" s="46" t="s">
        <v>1631</v>
      </c>
      <c r="K1237" s="46"/>
      <c r="L1237" s="45" t="str" cm="1">
        <f t="array" ref="L1237">_xlfn.IFS(H1237=Kontrakter!$B$3,Kontrakter!$C$3,H1237=Kontrakter!$B$2,Kontrakter!$C$2,H1237=Kontrakter!$B$4,Kontrakter!$C$4,H1237=Kontrakter!$B$5,Kontrakter!$C$5,H1237=Kontrakter!$B$6,Kontrakter!$C$6,H1237=Kontrakter!$B$7,Kontrakter!$C$7,H1237=Kontrakter!$B$8,Kontrakter!$C$8,H1237=Kontrakter!$B$9,Kontrakter!$C$9,H1237=Kontrakter!$B$10,Kontrakter!$C$10,H1237=Kontrakter!$B$11,Kontrakter!$C$11)</f>
        <v>Rejlers Elsikkerhet AS</v>
      </c>
      <c r="M1237" s="45" cm="1">
        <f t="array" ref="M1237">_xlfn.IFS(L1237=Kontrakter!$C$3,Kontrakter!$D$3,L1237=Kontrakter!$C$2,Kontrakter!$D$2,L1237=Kontrakter!$C$4,Kontrakter!$D$4,L1237=Kontrakter!$C$5,Kontrakter!$D$5,L1237=Kontrakter!$C$6,Kontrakter!$D$6,L1237=Kontrakter!$C$7,Kontrakter!$D$7,L1237=Kontrakter!$C$8,Kontrakter!$D$8,L1237=Kontrakter!$C$9,Kontrakter!$D$9,L1237=Kontrakter!$C$10,Kontrakter!$D$10,L1237=Kontrakter!$C$11,Kontrakter!$D$11)</f>
        <v>95823000</v>
      </c>
      <c r="N1237" s="47" t="str" cm="1">
        <f t="array" ref="N1237">_xlfn.IFS(L1237=Kontrakter!$C$3,Kontrakter!$E$3,L1237=Kontrakter!$C$2,Kontrakter!$E$2,L1237=Kontrakter!$C$4,Kontrakter!$E$4,L1237=Kontrakter!$C$5,Kontrakter!$E$5,L1237=Kontrakter!$C$6,Kontrakter!$E$6,L1237=Kontrakter!$C$7,Kontrakter!$E$7,L1237=Kontrakter!$C$8,Kontrakter!$E$8,L1237=Kontrakter!$C$9,Kontrakter!$E$9,L1237=Kontrakter!$C$10,Kontrakter!$E$10,L1237=Kontrakter!$C$11,Kontrakter!$E$11)</f>
        <v>tilsyn@elvia.no</v>
      </c>
    </row>
    <row r="1238" spans="1:14" s="42" customFormat="1" x14ac:dyDescent="0.3">
      <c r="A1238" s="48">
        <v>2760</v>
      </c>
      <c r="B1238" s="42" t="s">
        <v>1633</v>
      </c>
      <c r="G1238" s="42" t="s">
        <v>1602</v>
      </c>
      <c r="H1238" s="45" t="s">
        <v>1369</v>
      </c>
      <c r="I1238" s="46">
        <v>6</v>
      </c>
      <c r="J1238" s="46" t="s">
        <v>1634</v>
      </c>
      <c r="K1238" s="46"/>
      <c r="L1238" s="45" t="str" cm="1">
        <f t="array" ref="L1238">_xlfn.IFS(H1238=Kontrakter!$B$3,Kontrakter!$C$3,H1238=Kontrakter!$B$2,Kontrakter!$C$2,H1238=Kontrakter!$B$4,Kontrakter!$C$4,H1238=Kontrakter!$B$5,Kontrakter!$C$5,H1238=Kontrakter!$B$6,Kontrakter!$C$6,H1238=Kontrakter!$B$7,Kontrakter!$C$7,H1238=Kontrakter!$B$8,Kontrakter!$C$8,H1238=Kontrakter!$B$9,Kontrakter!$C$9,H1238=Kontrakter!$B$10,Kontrakter!$C$10,H1238=Kontrakter!$B$11,Kontrakter!$C$11)</f>
        <v>Rejlers Elsikkerhet AS</v>
      </c>
      <c r="M1238" s="45" cm="1">
        <f t="array" ref="M1238">_xlfn.IFS(L1238=Kontrakter!$C$3,Kontrakter!$D$3,L1238=Kontrakter!$C$2,Kontrakter!$D$2,L1238=Kontrakter!$C$4,Kontrakter!$D$4,L1238=Kontrakter!$C$5,Kontrakter!$D$5,L1238=Kontrakter!$C$6,Kontrakter!$D$6,L1238=Kontrakter!$C$7,Kontrakter!$D$7,L1238=Kontrakter!$C$8,Kontrakter!$D$8,L1238=Kontrakter!$C$9,Kontrakter!$D$9,L1238=Kontrakter!$C$10,Kontrakter!$D$10,L1238=Kontrakter!$C$11,Kontrakter!$D$11)</f>
        <v>95823000</v>
      </c>
      <c r="N1238" s="47" t="str" cm="1">
        <f t="array" ref="N1238">_xlfn.IFS(L1238=Kontrakter!$C$3,Kontrakter!$E$3,L1238=Kontrakter!$C$2,Kontrakter!$E$2,L1238=Kontrakter!$C$4,Kontrakter!$E$4,L1238=Kontrakter!$C$5,Kontrakter!$E$5,L1238=Kontrakter!$C$6,Kontrakter!$E$6,L1238=Kontrakter!$C$7,Kontrakter!$E$7,L1238=Kontrakter!$C$8,Kontrakter!$E$8,L1238=Kontrakter!$C$9,Kontrakter!$E$9,L1238=Kontrakter!$C$10,Kontrakter!$E$10,L1238=Kontrakter!$C$11,Kontrakter!$E$11)</f>
        <v>tilsyn@elvia.no</v>
      </c>
    </row>
    <row r="1239" spans="1:14" s="42" customFormat="1" x14ac:dyDescent="0.3">
      <c r="A1239" s="48">
        <v>2801</v>
      </c>
      <c r="B1239" s="42" t="s">
        <v>1331</v>
      </c>
      <c r="C1239" s="42" t="s">
        <v>1445</v>
      </c>
      <c r="F1239" s="42">
        <v>3407</v>
      </c>
      <c r="G1239" s="42" t="s">
        <v>1237</v>
      </c>
      <c r="H1239" s="45" t="s">
        <v>1373</v>
      </c>
      <c r="I1239" s="46">
        <v>9</v>
      </c>
      <c r="J1239" s="46" t="s">
        <v>1409</v>
      </c>
      <c r="K1239" s="46"/>
      <c r="L1239" s="45" t="str" cm="1">
        <f t="array" ref="L1239">_xlfn.IFS(H1239=Kontrakter!$B$3,Kontrakter!$C$3,H1239=Kontrakter!$B$2,Kontrakter!$C$2,H1239=Kontrakter!$B$4,Kontrakter!$C$4,H1239=Kontrakter!$B$5,Kontrakter!$C$5,H1239=Kontrakter!$B$6,Kontrakter!$C$6,H1239=Kontrakter!$B$7,Kontrakter!$C$7,H1239=Kontrakter!$B$8,Kontrakter!$C$8,H1239=Kontrakter!$B$9,Kontrakter!$C$9,H1239=Kontrakter!$B$10,Kontrakter!$C$10,H1239=Kontrakter!$B$11,Kontrakter!$C$11)</f>
        <v>Elsikkerhet Norge AS</v>
      </c>
      <c r="M1239" s="45" cm="1">
        <f t="array" ref="M1239">_xlfn.IFS(L1239=Kontrakter!$C$3,Kontrakter!$D$3,L1239=Kontrakter!$C$2,Kontrakter!$D$2,L1239=Kontrakter!$C$4,Kontrakter!$D$4,L1239=Kontrakter!$C$5,Kontrakter!$D$5,L1239=Kontrakter!$C$6,Kontrakter!$D$6,L1239=Kontrakter!$C$7,Kontrakter!$D$7,L1239=Kontrakter!$C$8,Kontrakter!$D$8,L1239=Kontrakter!$C$9,Kontrakter!$D$9,L1239=Kontrakter!$C$10,Kontrakter!$D$10,L1239=Kontrakter!$C$11,Kontrakter!$D$11)</f>
        <v>48055999</v>
      </c>
      <c r="N1239" s="47" t="str" cm="1">
        <f t="array" ref="N1239">_xlfn.IFS(L1239=Kontrakter!$C$3,Kontrakter!$E$3,L1239=Kontrakter!$C$2,Kontrakter!$E$2,L1239=Kontrakter!$C$4,Kontrakter!$E$4,L1239=Kontrakter!$C$5,Kontrakter!$E$5,L1239=Kontrakter!$C$6,Kontrakter!$E$6,L1239=Kontrakter!$C$7,Kontrakter!$E$7,L1239=Kontrakter!$C$8,Kontrakter!$E$8,L1239=Kontrakter!$C$9,Kontrakter!$E$9,L1239=Kontrakter!$C$10,Kontrakter!$E$10,L1239=Kontrakter!$C$11,Kontrakter!$E$11)</f>
        <v>tilsyn@elvia.no</v>
      </c>
    </row>
    <row r="1240" spans="1:14" s="42" customFormat="1" x14ac:dyDescent="0.3">
      <c r="A1240" s="48">
        <v>2803</v>
      </c>
      <c r="B1240" s="42" t="s">
        <v>1331</v>
      </c>
      <c r="C1240" s="42" t="s">
        <v>1446</v>
      </c>
      <c r="F1240" s="42">
        <v>3407</v>
      </c>
      <c r="G1240" s="42" t="s">
        <v>1237</v>
      </c>
      <c r="H1240" s="45" t="s">
        <v>1373</v>
      </c>
      <c r="I1240" s="46">
        <v>9</v>
      </c>
      <c r="J1240" s="46" t="s">
        <v>1409</v>
      </c>
      <c r="K1240" s="46"/>
      <c r="L1240" s="45" t="str" cm="1">
        <f t="array" ref="L1240">_xlfn.IFS(H1240=Kontrakter!$B$3,Kontrakter!$C$3,H1240=Kontrakter!$B$2,Kontrakter!$C$2,H1240=Kontrakter!$B$4,Kontrakter!$C$4,H1240=Kontrakter!$B$5,Kontrakter!$C$5,H1240=Kontrakter!$B$6,Kontrakter!$C$6,H1240=Kontrakter!$B$7,Kontrakter!$C$7,H1240=Kontrakter!$B$8,Kontrakter!$C$8,H1240=Kontrakter!$B$9,Kontrakter!$C$9,H1240=Kontrakter!$B$10,Kontrakter!$C$10,H1240=Kontrakter!$B$11,Kontrakter!$C$11)</f>
        <v>Elsikkerhet Norge AS</v>
      </c>
      <c r="M1240" s="45" cm="1">
        <f t="array" ref="M1240">_xlfn.IFS(L1240=Kontrakter!$C$3,Kontrakter!$D$3,L1240=Kontrakter!$C$2,Kontrakter!$D$2,L1240=Kontrakter!$C$4,Kontrakter!$D$4,L1240=Kontrakter!$C$5,Kontrakter!$D$5,L1240=Kontrakter!$C$6,Kontrakter!$D$6,L1240=Kontrakter!$C$7,Kontrakter!$D$7,L1240=Kontrakter!$C$8,Kontrakter!$D$8,L1240=Kontrakter!$C$9,Kontrakter!$D$9,L1240=Kontrakter!$C$10,Kontrakter!$D$10,L1240=Kontrakter!$C$11,Kontrakter!$D$11)</f>
        <v>48055999</v>
      </c>
      <c r="N1240" s="47" t="str" cm="1">
        <f t="array" ref="N1240">_xlfn.IFS(L1240=Kontrakter!$C$3,Kontrakter!$E$3,L1240=Kontrakter!$C$2,Kontrakter!$E$2,L1240=Kontrakter!$C$4,Kontrakter!$E$4,L1240=Kontrakter!$C$5,Kontrakter!$E$5,L1240=Kontrakter!$C$6,Kontrakter!$E$6,L1240=Kontrakter!$C$7,Kontrakter!$E$7,L1240=Kontrakter!$C$8,Kontrakter!$E$8,L1240=Kontrakter!$C$9,Kontrakter!$E$9,L1240=Kontrakter!$C$10,Kontrakter!$E$10,L1240=Kontrakter!$C$11,Kontrakter!$E$11)</f>
        <v>tilsyn@elvia.no</v>
      </c>
    </row>
    <row r="1241" spans="1:14" s="42" customFormat="1" x14ac:dyDescent="0.3">
      <c r="A1241" s="48">
        <v>2806</v>
      </c>
      <c r="B1241" s="42" t="s">
        <v>1331</v>
      </c>
      <c r="C1241" s="42" t="s">
        <v>1447</v>
      </c>
      <c r="F1241" s="42">
        <v>3407</v>
      </c>
      <c r="G1241" s="42" t="s">
        <v>1237</v>
      </c>
      <c r="H1241" s="45" t="s">
        <v>1373</v>
      </c>
      <c r="I1241" s="46">
        <v>9</v>
      </c>
      <c r="J1241" s="46" t="s">
        <v>1409</v>
      </c>
      <c r="K1241" s="46"/>
      <c r="L1241" s="45" t="str" cm="1">
        <f t="array" ref="L1241">_xlfn.IFS(H1241=Kontrakter!$B$3,Kontrakter!$C$3,H1241=Kontrakter!$B$2,Kontrakter!$C$2,H1241=Kontrakter!$B$4,Kontrakter!$C$4,H1241=Kontrakter!$B$5,Kontrakter!$C$5,H1241=Kontrakter!$B$6,Kontrakter!$C$6,H1241=Kontrakter!$B$7,Kontrakter!$C$7,H1241=Kontrakter!$B$8,Kontrakter!$C$8,H1241=Kontrakter!$B$9,Kontrakter!$C$9,H1241=Kontrakter!$B$10,Kontrakter!$C$10,H1241=Kontrakter!$B$11,Kontrakter!$C$11)</f>
        <v>Elsikkerhet Norge AS</v>
      </c>
      <c r="M1241" s="45" cm="1">
        <f t="array" ref="M1241">_xlfn.IFS(L1241=Kontrakter!$C$3,Kontrakter!$D$3,L1241=Kontrakter!$C$2,Kontrakter!$D$2,L1241=Kontrakter!$C$4,Kontrakter!$D$4,L1241=Kontrakter!$C$5,Kontrakter!$D$5,L1241=Kontrakter!$C$6,Kontrakter!$D$6,L1241=Kontrakter!$C$7,Kontrakter!$D$7,L1241=Kontrakter!$C$8,Kontrakter!$D$8,L1241=Kontrakter!$C$9,Kontrakter!$D$9,L1241=Kontrakter!$C$10,Kontrakter!$D$10,L1241=Kontrakter!$C$11,Kontrakter!$D$11)</f>
        <v>48055999</v>
      </c>
      <c r="N1241" s="47" t="str" cm="1">
        <f t="array" ref="N1241">_xlfn.IFS(L1241=Kontrakter!$C$3,Kontrakter!$E$3,L1241=Kontrakter!$C$2,Kontrakter!$E$2,L1241=Kontrakter!$C$4,Kontrakter!$E$4,L1241=Kontrakter!$C$5,Kontrakter!$E$5,L1241=Kontrakter!$C$6,Kontrakter!$E$6,L1241=Kontrakter!$C$7,Kontrakter!$E$7,L1241=Kontrakter!$C$8,Kontrakter!$E$8,L1241=Kontrakter!$C$9,Kontrakter!$E$9,L1241=Kontrakter!$C$10,Kontrakter!$E$10,L1241=Kontrakter!$C$11,Kontrakter!$E$11)</f>
        <v>tilsyn@elvia.no</v>
      </c>
    </row>
    <row r="1242" spans="1:14" s="42" customFormat="1" x14ac:dyDescent="0.3">
      <c r="A1242" s="48">
        <v>2810</v>
      </c>
      <c r="B1242" s="42" t="s">
        <v>1331</v>
      </c>
      <c r="C1242" s="42" t="s">
        <v>1448</v>
      </c>
      <c r="F1242" s="42">
        <v>3407</v>
      </c>
      <c r="G1242" s="42" t="s">
        <v>1237</v>
      </c>
      <c r="H1242" s="45" t="s">
        <v>1373</v>
      </c>
      <c r="I1242" s="46">
        <v>9</v>
      </c>
      <c r="J1242" s="46" t="s">
        <v>1409</v>
      </c>
      <c r="K1242" s="46"/>
      <c r="L1242" s="45" t="str" cm="1">
        <f t="array" ref="L1242">_xlfn.IFS(H1242=Kontrakter!$B$3,Kontrakter!$C$3,H1242=Kontrakter!$B$2,Kontrakter!$C$2,H1242=Kontrakter!$B$4,Kontrakter!$C$4,H1242=Kontrakter!$B$5,Kontrakter!$C$5,H1242=Kontrakter!$B$6,Kontrakter!$C$6,H1242=Kontrakter!$B$7,Kontrakter!$C$7,H1242=Kontrakter!$B$8,Kontrakter!$C$8,H1242=Kontrakter!$B$9,Kontrakter!$C$9,H1242=Kontrakter!$B$10,Kontrakter!$C$10,H1242=Kontrakter!$B$11,Kontrakter!$C$11)</f>
        <v>Elsikkerhet Norge AS</v>
      </c>
      <c r="M1242" s="45" cm="1">
        <f t="array" ref="M1242">_xlfn.IFS(L1242=Kontrakter!$C$3,Kontrakter!$D$3,L1242=Kontrakter!$C$2,Kontrakter!$D$2,L1242=Kontrakter!$C$4,Kontrakter!$D$4,L1242=Kontrakter!$C$5,Kontrakter!$D$5,L1242=Kontrakter!$C$6,Kontrakter!$D$6,L1242=Kontrakter!$C$7,Kontrakter!$D$7,L1242=Kontrakter!$C$8,Kontrakter!$D$8,L1242=Kontrakter!$C$9,Kontrakter!$D$9,L1242=Kontrakter!$C$10,Kontrakter!$D$10,L1242=Kontrakter!$C$11,Kontrakter!$D$11)</f>
        <v>48055999</v>
      </c>
      <c r="N1242" s="47" t="str" cm="1">
        <f t="array" ref="N1242">_xlfn.IFS(L1242=Kontrakter!$C$3,Kontrakter!$E$3,L1242=Kontrakter!$C$2,Kontrakter!$E$2,L1242=Kontrakter!$C$4,Kontrakter!$E$4,L1242=Kontrakter!$C$5,Kontrakter!$E$5,L1242=Kontrakter!$C$6,Kontrakter!$E$6,L1242=Kontrakter!$C$7,Kontrakter!$E$7,L1242=Kontrakter!$C$8,Kontrakter!$E$8,L1242=Kontrakter!$C$9,Kontrakter!$E$9,L1242=Kontrakter!$C$10,Kontrakter!$E$10,L1242=Kontrakter!$C$11,Kontrakter!$E$11)</f>
        <v>tilsyn@elvia.no</v>
      </c>
    </row>
    <row r="1243" spans="1:14" s="42" customFormat="1" x14ac:dyDescent="0.3">
      <c r="A1243" s="48">
        <v>2815</v>
      </c>
      <c r="B1243" s="42" t="s">
        <v>1331</v>
      </c>
      <c r="C1243" s="42" t="s">
        <v>1449</v>
      </c>
      <c r="F1243" s="42">
        <v>3407</v>
      </c>
      <c r="G1243" s="42" t="s">
        <v>1237</v>
      </c>
      <c r="H1243" s="45" t="s">
        <v>1373</v>
      </c>
      <c r="I1243" s="46">
        <v>9</v>
      </c>
      <c r="J1243" s="46" t="s">
        <v>1409</v>
      </c>
      <c r="K1243" s="46"/>
      <c r="L1243" s="45" t="str" cm="1">
        <f t="array" ref="L1243">_xlfn.IFS(H1243=Kontrakter!$B$3,Kontrakter!$C$3,H1243=Kontrakter!$B$2,Kontrakter!$C$2,H1243=Kontrakter!$B$4,Kontrakter!$C$4,H1243=Kontrakter!$B$5,Kontrakter!$C$5,H1243=Kontrakter!$B$6,Kontrakter!$C$6,H1243=Kontrakter!$B$7,Kontrakter!$C$7,H1243=Kontrakter!$B$8,Kontrakter!$C$8,H1243=Kontrakter!$B$9,Kontrakter!$C$9,H1243=Kontrakter!$B$10,Kontrakter!$C$10,H1243=Kontrakter!$B$11,Kontrakter!$C$11)</f>
        <v>Elsikkerhet Norge AS</v>
      </c>
      <c r="M1243" s="45" cm="1">
        <f t="array" ref="M1243">_xlfn.IFS(L1243=Kontrakter!$C$3,Kontrakter!$D$3,L1243=Kontrakter!$C$2,Kontrakter!$D$2,L1243=Kontrakter!$C$4,Kontrakter!$D$4,L1243=Kontrakter!$C$5,Kontrakter!$D$5,L1243=Kontrakter!$C$6,Kontrakter!$D$6,L1243=Kontrakter!$C$7,Kontrakter!$D$7,L1243=Kontrakter!$C$8,Kontrakter!$D$8,L1243=Kontrakter!$C$9,Kontrakter!$D$9,L1243=Kontrakter!$C$10,Kontrakter!$D$10,L1243=Kontrakter!$C$11,Kontrakter!$D$11)</f>
        <v>48055999</v>
      </c>
      <c r="N1243" s="47" t="str" cm="1">
        <f t="array" ref="N1243">_xlfn.IFS(L1243=Kontrakter!$C$3,Kontrakter!$E$3,L1243=Kontrakter!$C$2,Kontrakter!$E$2,L1243=Kontrakter!$C$4,Kontrakter!$E$4,L1243=Kontrakter!$C$5,Kontrakter!$E$5,L1243=Kontrakter!$C$6,Kontrakter!$E$6,L1243=Kontrakter!$C$7,Kontrakter!$E$7,L1243=Kontrakter!$C$8,Kontrakter!$E$8,L1243=Kontrakter!$C$9,Kontrakter!$E$9,L1243=Kontrakter!$C$10,Kontrakter!$E$10,L1243=Kontrakter!$C$11,Kontrakter!$E$11)</f>
        <v>tilsyn@elvia.no</v>
      </c>
    </row>
    <row r="1244" spans="1:14" s="42" customFormat="1" x14ac:dyDescent="0.3">
      <c r="A1244" s="48">
        <v>2816</v>
      </c>
      <c r="B1244" s="42" t="s">
        <v>1331</v>
      </c>
      <c r="C1244" s="42" t="s">
        <v>1450</v>
      </c>
      <c r="F1244" s="42">
        <v>3407</v>
      </c>
      <c r="G1244" s="42" t="s">
        <v>1237</v>
      </c>
      <c r="H1244" s="45" t="s">
        <v>1373</v>
      </c>
      <c r="I1244" s="46">
        <v>9</v>
      </c>
      <c r="J1244" s="46" t="s">
        <v>1409</v>
      </c>
      <c r="K1244" s="46"/>
      <c r="L1244" s="45" t="str" cm="1">
        <f t="array" ref="L1244">_xlfn.IFS(H1244=Kontrakter!$B$3,Kontrakter!$C$3,H1244=Kontrakter!$B$2,Kontrakter!$C$2,H1244=Kontrakter!$B$4,Kontrakter!$C$4,H1244=Kontrakter!$B$5,Kontrakter!$C$5,H1244=Kontrakter!$B$6,Kontrakter!$C$6,H1244=Kontrakter!$B$7,Kontrakter!$C$7,H1244=Kontrakter!$B$8,Kontrakter!$C$8,H1244=Kontrakter!$B$9,Kontrakter!$C$9,H1244=Kontrakter!$B$10,Kontrakter!$C$10,H1244=Kontrakter!$B$11,Kontrakter!$C$11)</f>
        <v>Elsikkerhet Norge AS</v>
      </c>
      <c r="M1244" s="45" cm="1">
        <f t="array" ref="M1244">_xlfn.IFS(L1244=Kontrakter!$C$3,Kontrakter!$D$3,L1244=Kontrakter!$C$2,Kontrakter!$D$2,L1244=Kontrakter!$C$4,Kontrakter!$D$4,L1244=Kontrakter!$C$5,Kontrakter!$D$5,L1244=Kontrakter!$C$6,Kontrakter!$D$6,L1244=Kontrakter!$C$7,Kontrakter!$D$7,L1244=Kontrakter!$C$8,Kontrakter!$D$8,L1244=Kontrakter!$C$9,Kontrakter!$D$9,L1244=Kontrakter!$C$10,Kontrakter!$D$10,L1244=Kontrakter!$C$11,Kontrakter!$D$11)</f>
        <v>48055999</v>
      </c>
      <c r="N1244" s="47" t="str" cm="1">
        <f t="array" ref="N1244">_xlfn.IFS(L1244=Kontrakter!$C$3,Kontrakter!$E$3,L1244=Kontrakter!$C$2,Kontrakter!$E$2,L1244=Kontrakter!$C$4,Kontrakter!$E$4,L1244=Kontrakter!$C$5,Kontrakter!$E$5,L1244=Kontrakter!$C$6,Kontrakter!$E$6,L1244=Kontrakter!$C$7,Kontrakter!$E$7,L1244=Kontrakter!$C$8,Kontrakter!$E$8,L1244=Kontrakter!$C$9,Kontrakter!$E$9,L1244=Kontrakter!$C$10,Kontrakter!$E$10,L1244=Kontrakter!$C$11,Kontrakter!$E$11)</f>
        <v>tilsyn@elvia.no</v>
      </c>
    </row>
    <row r="1245" spans="1:14" s="42" customFormat="1" x14ac:dyDescent="0.3">
      <c r="A1245" s="48">
        <v>2817</v>
      </c>
      <c r="B1245" s="42" t="s">
        <v>1331</v>
      </c>
      <c r="C1245" s="42" t="s">
        <v>1451</v>
      </c>
      <c r="F1245" s="42">
        <v>3407</v>
      </c>
      <c r="G1245" s="42" t="s">
        <v>1237</v>
      </c>
      <c r="H1245" s="45" t="s">
        <v>1373</v>
      </c>
      <c r="I1245" s="46">
        <v>9</v>
      </c>
      <c r="J1245" s="46" t="s">
        <v>1409</v>
      </c>
      <c r="K1245" s="46"/>
      <c r="L1245" s="45" t="str" cm="1">
        <f t="array" ref="L1245">_xlfn.IFS(H1245=Kontrakter!$B$3,Kontrakter!$C$3,H1245=Kontrakter!$B$2,Kontrakter!$C$2,H1245=Kontrakter!$B$4,Kontrakter!$C$4,H1245=Kontrakter!$B$5,Kontrakter!$C$5,H1245=Kontrakter!$B$6,Kontrakter!$C$6,H1245=Kontrakter!$B$7,Kontrakter!$C$7,H1245=Kontrakter!$B$8,Kontrakter!$C$8,H1245=Kontrakter!$B$9,Kontrakter!$C$9,H1245=Kontrakter!$B$10,Kontrakter!$C$10,H1245=Kontrakter!$B$11,Kontrakter!$C$11)</f>
        <v>Elsikkerhet Norge AS</v>
      </c>
      <c r="M1245" s="45" cm="1">
        <f t="array" ref="M1245">_xlfn.IFS(L1245=Kontrakter!$C$3,Kontrakter!$D$3,L1245=Kontrakter!$C$2,Kontrakter!$D$2,L1245=Kontrakter!$C$4,Kontrakter!$D$4,L1245=Kontrakter!$C$5,Kontrakter!$D$5,L1245=Kontrakter!$C$6,Kontrakter!$D$6,L1245=Kontrakter!$C$7,Kontrakter!$D$7,L1245=Kontrakter!$C$8,Kontrakter!$D$8,L1245=Kontrakter!$C$9,Kontrakter!$D$9,L1245=Kontrakter!$C$10,Kontrakter!$D$10,L1245=Kontrakter!$C$11,Kontrakter!$D$11)</f>
        <v>48055999</v>
      </c>
      <c r="N1245" s="47" t="str" cm="1">
        <f t="array" ref="N1245">_xlfn.IFS(L1245=Kontrakter!$C$3,Kontrakter!$E$3,L1245=Kontrakter!$C$2,Kontrakter!$E$2,L1245=Kontrakter!$C$4,Kontrakter!$E$4,L1245=Kontrakter!$C$5,Kontrakter!$E$5,L1245=Kontrakter!$C$6,Kontrakter!$E$6,L1245=Kontrakter!$C$7,Kontrakter!$E$7,L1245=Kontrakter!$C$8,Kontrakter!$E$8,L1245=Kontrakter!$C$9,Kontrakter!$E$9,L1245=Kontrakter!$C$10,Kontrakter!$E$10,L1245=Kontrakter!$C$11,Kontrakter!$E$11)</f>
        <v>tilsyn@elvia.no</v>
      </c>
    </row>
    <row r="1246" spans="1:14" s="42" customFormat="1" x14ac:dyDescent="0.3">
      <c r="A1246" s="48">
        <v>2818</v>
      </c>
      <c r="B1246" s="42" t="s">
        <v>1331</v>
      </c>
      <c r="C1246" s="42" t="s">
        <v>1452</v>
      </c>
      <c r="F1246" s="42">
        <v>3407</v>
      </c>
      <c r="G1246" s="42" t="s">
        <v>1237</v>
      </c>
      <c r="H1246" s="45" t="s">
        <v>1373</v>
      </c>
      <c r="I1246" s="46">
        <v>9</v>
      </c>
      <c r="J1246" s="46" t="s">
        <v>1409</v>
      </c>
      <c r="K1246" s="46"/>
      <c r="L1246" s="45" t="str" cm="1">
        <f t="array" ref="L1246">_xlfn.IFS(H1246=Kontrakter!$B$3,Kontrakter!$C$3,H1246=Kontrakter!$B$2,Kontrakter!$C$2,H1246=Kontrakter!$B$4,Kontrakter!$C$4,H1246=Kontrakter!$B$5,Kontrakter!$C$5,H1246=Kontrakter!$B$6,Kontrakter!$C$6,H1246=Kontrakter!$B$7,Kontrakter!$C$7,H1246=Kontrakter!$B$8,Kontrakter!$C$8,H1246=Kontrakter!$B$9,Kontrakter!$C$9,H1246=Kontrakter!$B$10,Kontrakter!$C$10,H1246=Kontrakter!$B$11,Kontrakter!$C$11)</f>
        <v>Elsikkerhet Norge AS</v>
      </c>
      <c r="M1246" s="45" cm="1">
        <f t="array" ref="M1246">_xlfn.IFS(L1246=Kontrakter!$C$3,Kontrakter!$D$3,L1246=Kontrakter!$C$2,Kontrakter!$D$2,L1246=Kontrakter!$C$4,Kontrakter!$D$4,L1246=Kontrakter!$C$5,Kontrakter!$D$5,L1246=Kontrakter!$C$6,Kontrakter!$D$6,L1246=Kontrakter!$C$7,Kontrakter!$D$7,L1246=Kontrakter!$C$8,Kontrakter!$D$8,L1246=Kontrakter!$C$9,Kontrakter!$D$9,L1246=Kontrakter!$C$10,Kontrakter!$D$10,L1246=Kontrakter!$C$11,Kontrakter!$D$11)</f>
        <v>48055999</v>
      </c>
      <c r="N1246" s="47" t="str" cm="1">
        <f t="array" ref="N1246">_xlfn.IFS(L1246=Kontrakter!$C$3,Kontrakter!$E$3,L1246=Kontrakter!$C$2,Kontrakter!$E$2,L1246=Kontrakter!$C$4,Kontrakter!$E$4,L1246=Kontrakter!$C$5,Kontrakter!$E$5,L1246=Kontrakter!$C$6,Kontrakter!$E$6,L1246=Kontrakter!$C$7,Kontrakter!$E$7,L1246=Kontrakter!$C$8,Kontrakter!$E$8,L1246=Kontrakter!$C$9,Kontrakter!$E$9,L1246=Kontrakter!$C$10,Kontrakter!$E$10,L1246=Kontrakter!$C$11,Kontrakter!$E$11)</f>
        <v>tilsyn@elvia.no</v>
      </c>
    </row>
    <row r="1247" spans="1:14" s="42" customFormat="1" x14ac:dyDescent="0.3">
      <c r="A1247" s="48">
        <v>2819</v>
      </c>
      <c r="B1247" s="42" t="s">
        <v>1331</v>
      </c>
      <c r="C1247" s="42" t="s">
        <v>1453</v>
      </c>
      <c r="F1247" s="42">
        <v>3407</v>
      </c>
      <c r="G1247" s="42" t="s">
        <v>1237</v>
      </c>
      <c r="H1247" s="45" t="s">
        <v>1373</v>
      </c>
      <c r="I1247" s="46">
        <v>9</v>
      </c>
      <c r="J1247" s="46" t="s">
        <v>1409</v>
      </c>
      <c r="K1247" s="46"/>
      <c r="L1247" s="45" t="str" cm="1">
        <f t="array" ref="L1247">_xlfn.IFS(H1247=Kontrakter!$B$3,Kontrakter!$C$3,H1247=Kontrakter!$B$2,Kontrakter!$C$2,H1247=Kontrakter!$B$4,Kontrakter!$C$4,H1247=Kontrakter!$B$5,Kontrakter!$C$5,H1247=Kontrakter!$B$6,Kontrakter!$C$6,H1247=Kontrakter!$B$7,Kontrakter!$C$7,H1247=Kontrakter!$B$8,Kontrakter!$C$8,H1247=Kontrakter!$B$9,Kontrakter!$C$9,H1247=Kontrakter!$B$10,Kontrakter!$C$10,H1247=Kontrakter!$B$11,Kontrakter!$C$11)</f>
        <v>Elsikkerhet Norge AS</v>
      </c>
      <c r="M1247" s="45" cm="1">
        <f t="array" ref="M1247">_xlfn.IFS(L1247=Kontrakter!$C$3,Kontrakter!$D$3,L1247=Kontrakter!$C$2,Kontrakter!$D$2,L1247=Kontrakter!$C$4,Kontrakter!$D$4,L1247=Kontrakter!$C$5,Kontrakter!$D$5,L1247=Kontrakter!$C$6,Kontrakter!$D$6,L1247=Kontrakter!$C$7,Kontrakter!$D$7,L1247=Kontrakter!$C$8,Kontrakter!$D$8,L1247=Kontrakter!$C$9,Kontrakter!$D$9,L1247=Kontrakter!$C$10,Kontrakter!$D$10,L1247=Kontrakter!$C$11,Kontrakter!$D$11)</f>
        <v>48055999</v>
      </c>
      <c r="N1247" s="47" t="str" cm="1">
        <f t="array" ref="N1247">_xlfn.IFS(L1247=Kontrakter!$C$3,Kontrakter!$E$3,L1247=Kontrakter!$C$2,Kontrakter!$E$2,L1247=Kontrakter!$C$4,Kontrakter!$E$4,L1247=Kontrakter!$C$5,Kontrakter!$E$5,L1247=Kontrakter!$C$6,Kontrakter!$E$6,L1247=Kontrakter!$C$7,Kontrakter!$E$7,L1247=Kontrakter!$C$8,Kontrakter!$E$8,L1247=Kontrakter!$C$9,Kontrakter!$E$9,L1247=Kontrakter!$C$10,Kontrakter!$E$10,L1247=Kontrakter!$C$11,Kontrakter!$E$11)</f>
        <v>tilsyn@elvia.no</v>
      </c>
    </row>
    <row r="1248" spans="1:14" s="42" customFormat="1" x14ac:dyDescent="0.3">
      <c r="A1248" s="48">
        <v>2820</v>
      </c>
      <c r="B1248" s="42" t="s">
        <v>1333</v>
      </c>
      <c r="C1248" s="42" t="s">
        <v>1583</v>
      </c>
      <c r="F1248" s="42">
        <v>3442</v>
      </c>
      <c r="G1248" s="42" t="s">
        <v>1237</v>
      </c>
      <c r="H1248" s="45" t="s">
        <v>1373</v>
      </c>
      <c r="I1248" s="46">
        <v>9</v>
      </c>
      <c r="J1248" s="46" t="s">
        <v>1419</v>
      </c>
      <c r="K1248" s="46"/>
      <c r="L1248" s="45" t="str" cm="1">
        <f t="array" ref="L1248">_xlfn.IFS(H1248=Kontrakter!$B$3,Kontrakter!$C$3,H1248=Kontrakter!$B$2,Kontrakter!$C$2,H1248=Kontrakter!$B$4,Kontrakter!$C$4,H1248=Kontrakter!$B$5,Kontrakter!$C$5,H1248=Kontrakter!$B$6,Kontrakter!$C$6,H1248=Kontrakter!$B$7,Kontrakter!$C$7,H1248=Kontrakter!$B$8,Kontrakter!$C$8,H1248=Kontrakter!$B$9,Kontrakter!$C$9,H1248=Kontrakter!$B$10,Kontrakter!$C$10,H1248=Kontrakter!$B$11,Kontrakter!$C$11)</f>
        <v>Elsikkerhet Norge AS</v>
      </c>
      <c r="M1248" s="45" cm="1">
        <f t="array" ref="M1248">_xlfn.IFS(L1248=Kontrakter!$C$3,Kontrakter!$D$3,L1248=Kontrakter!$C$2,Kontrakter!$D$2,L1248=Kontrakter!$C$4,Kontrakter!$D$4,L1248=Kontrakter!$C$5,Kontrakter!$D$5,L1248=Kontrakter!$C$6,Kontrakter!$D$6,L1248=Kontrakter!$C$7,Kontrakter!$D$7,L1248=Kontrakter!$C$8,Kontrakter!$D$8,L1248=Kontrakter!$C$9,Kontrakter!$D$9,L1248=Kontrakter!$C$10,Kontrakter!$D$10,L1248=Kontrakter!$C$11,Kontrakter!$D$11)</f>
        <v>48055999</v>
      </c>
      <c r="N1248" s="47" t="str" cm="1">
        <f t="array" ref="N1248">_xlfn.IFS(L1248=Kontrakter!$C$3,Kontrakter!$E$3,L1248=Kontrakter!$C$2,Kontrakter!$E$2,L1248=Kontrakter!$C$4,Kontrakter!$E$4,L1248=Kontrakter!$C$5,Kontrakter!$E$5,L1248=Kontrakter!$C$6,Kontrakter!$E$6,L1248=Kontrakter!$C$7,Kontrakter!$E$7,L1248=Kontrakter!$C$8,Kontrakter!$E$8,L1248=Kontrakter!$C$9,Kontrakter!$E$9,L1248=Kontrakter!$C$10,Kontrakter!$E$10,L1248=Kontrakter!$C$11,Kontrakter!$E$11)</f>
        <v>tilsyn@elvia.no</v>
      </c>
    </row>
    <row r="1249" spans="1:14" s="42" customFormat="1" x14ac:dyDescent="0.3">
      <c r="A1249" s="48">
        <v>2821</v>
      </c>
      <c r="B1249" s="42" t="s">
        <v>1331</v>
      </c>
      <c r="C1249" s="42" t="s">
        <v>1454</v>
      </c>
      <c r="F1249" s="42">
        <v>3407</v>
      </c>
      <c r="G1249" s="42" t="s">
        <v>1237</v>
      </c>
      <c r="H1249" s="45" t="s">
        <v>1373</v>
      </c>
      <c r="I1249" s="46">
        <v>9</v>
      </c>
      <c r="J1249" s="46" t="s">
        <v>1409</v>
      </c>
      <c r="K1249" s="46"/>
      <c r="L1249" s="45" t="str" cm="1">
        <f t="array" ref="L1249">_xlfn.IFS(H1249=Kontrakter!$B$3,Kontrakter!$C$3,H1249=Kontrakter!$B$2,Kontrakter!$C$2,H1249=Kontrakter!$B$4,Kontrakter!$C$4,H1249=Kontrakter!$B$5,Kontrakter!$C$5,H1249=Kontrakter!$B$6,Kontrakter!$C$6,H1249=Kontrakter!$B$7,Kontrakter!$C$7,H1249=Kontrakter!$B$8,Kontrakter!$C$8,H1249=Kontrakter!$B$9,Kontrakter!$C$9,H1249=Kontrakter!$B$10,Kontrakter!$C$10,H1249=Kontrakter!$B$11,Kontrakter!$C$11)</f>
        <v>Elsikkerhet Norge AS</v>
      </c>
      <c r="M1249" s="45" cm="1">
        <f t="array" ref="M1249">_xlfn.IFS(L1249=Kontrakter!$C$3,Kontrakter!$D$3,L1249=Kontrakter!$C$2,Kontrakter!$D$2,L1249=Kontrakter!$C$4,Kontrakter!$D$4,L1249=Kontrakter!$C$5,Kontrakter!$D$5,L1249=Kontrakter!$C$6,Kontrakter!$D$6,L1249=Kontrakter!$C$7,Kontrakter!$D$7,L1249=Kontrakter!$C$8,Kontrakter!$D$8,L1249=Kontrakter!$C$9,Kontrakter!$D$9,L1249=Kontrakter!$C$10,Kontrakter!$D$10,L1249=Kontrakter!$C$11,Kontrakter!$D$11)</f>
        <v>48055999</v>
      </c>
      <c r="N1249" s="47" t="str" cm="1">
        <f t="array" ref="N1249">_xlfn.IFS(L1249=Kontrakter!$C$3,Kontrakter!$E$3,L1249=Kontrakter!$C$2,Kontrakter!$E$2,L1249=Kontrakter!$C$4,Kontrakter!$E$4,L1249=Kontrakter!$C$5,Kontrakter!$E$5,L1249=Kontrakter!$C$6,Kontrakter!$E$6,L1249=Kontrakter!$C$7,Kontrakter!$E$7,L1249=Kontrakter!$C$8,Kontrakter!$E$8,L1249=Kontrakter!$C$9,Kontrakter!$E$9,L1249=Kontrakter!$C$10,Kontrakter!$E$10,L1249=Kontrakter!$C$11,Kontrakter!$E$11)</f>
        <v>tilsyn@elvia.no</v>
      </c>
    </row>
    <row r="1250" spans="1:14" s="42" customFormat="1" x14ac:dyDescent="0.3">
      <c r="A1250" s="48">
        <v>2822</v>
      </c>
      <c r="B1250" s="42" t="s">
        <v>1335</v>
      </c>
      <c r="C1250" s="42" t="s">
        <v>1455</v>
      </c>
      <c r="F1250" s="42">
        <v>3407</v>
      </c>
      <c r="G1250" s="42" t="s">
        <v>1237</v>
      </c>
      <c r="H1250" s="45" t="s">
        <v>1373</v>
      </c>
      <c r="I1250" s="46">
        <v>9</v>
      </c>
      <c r="J1250" s="46" t="s">
        <v>1409</v>
      </c>
      <c r="K1250" s="46"/>
      <c r="L1250" s="45" t="str" cm="1">
        <f t="array" ref="L1250">_xlfn.IFS(H1250=Kontrakter!$B$3,Kontrakter!$C$3,H1250=Kontrakter!$B$2,Kontrakter!$C$2,H1250=Kontrakter!$B$4,Kontrakter!$C$4,H1250=Kontrakter!$B$5,Kontrakter!$C$5,H1250=Kontrakter!$B$6,Kontrakter!$C$6,H1250=Kontrakter!$B$7,Kontrakter!$C$7,H1250=Kontrakter!$B$8,Kontrakter!$C$8,H1250=Kontrakter!$B$9,Kontrakter!$C$9,H1250=Kontrakter!$B$10,Kontrakter!$C$10,H1250=Kontrakter!$B$11,Kontrakter!$C$11)</f>
        <v>Elsikkerhet Norge AS</v>
      </c>
      <c r="M1250" s="45" cm="1">
        <f t="array" ref="M1250">_xlfn.IFS(L1250=Kontrakter!$C$3,Kontrakter!$D$3,L1250=Kontrakter!$C$2,Kontrakter!$D$2,L1250=Kontrakter!$C$4,Kontrakter!$D$4,L1250=Kontrakter!$C$5,Kontrakter!$D$5,L1250=Kontrakter!$C$6,Kontrakter!$D$6,L1250=Kontrakter!$C$7,Kontrakter!$D$7,L1250=Kontrakter!$C$8,Kontrakter!$D$8,L1250=Kontrakter!$C$9,Kontrakter!$D$9,L1250=Kontrakter!$C$10,Kontrakter!$D$10,L1250=Kontrakter!$C$11,Kontrakter!$D$11)</f>
        <v>48055999</v>
      </c>
      <c r="N1250" s="47" t="str" cm="1">
        <f t="array" ref="N1250">_xlfn.IFS(L1250=Kontrakter!$C$3,Kontrakter!$E$3,L1250=Kontrakter!$C$2,Kontrakter!$E$2,L1250=Kontrakter!$C$4,Kontrakter!$E$4,L1250=Kontrakter!$C$5,Kontrakter!$E$5,L1250=Kontrakter!$C$6,Kontrakter!$E$6,L1250=Kontrakter!$C$7,Kontrakter!$E$7,L1250=Kontrakter!$C$8,Kontrakter!$E$8,L1250=Kontrakter!$C$9,Kontrakter!$E$9,L1250=Kontrakter!$C$10,Kontrakter!$E$10,L1250=Kontrakter!$C$11,Kontrakter!$E$11)</f>
        <v>tilsyn@elvia.no</v>
      </c>
    </row>
    <row r="1251" spans="1:14" s="42" customFormat="1" x14ac:dyDescent="0.3">
      <c r="A1251" s="48">
        <v>2825</v>
      </c>
      <c r="B1251" s="42" t="s">
        <v>1331</v>
      </c>
      <c r="C1251" s="42" t="s">
        <v>1457</v>
      </c>
      <c r="F1251" s="42">
        <v>3407</v>
      </c>
      <c r="G1251" s="42" t="s">
        <v>1237</v>
      </c>
      <c r="H1251" s="45" t="s">
        <v>1373</v>
      </c>
      <c r="I1251" s="46">
        <v>9</v>
      </c>
      <c r="J1251" s="46" t="s">
        <v>1409</v>
      </c>
      <c r="K1251" s="46"/>
      <c r="L1251" s="45" t="str" cm="1">
        <f t="array" ref="L1251">_xlfn.IFS(H1251=Kontrakter!$B$3,Kontrakter!$C$3,H1251=Kontrakter!$B$2,Kontrakter!$C$2,H1251=Kontrakter!$B$4,Kontrakter!$C$4,H1251=Kontrakter!$B$5,Kontrakter!$C$5,H1251=Kontrakter!$B$6,Kontrakter!$C$6,H1251=Kontrakter!$B$7,Kontrakter!$C$7,H1251=Kontrakter!$B$8,Kontrakter!$C$8,H1251=Kontrakter!$B$9,Kontrakter!$C$9,H1251=Kontrakter!$B$10,Kontrakter!$C$10,H1251=Kontrakter!$B$11,Kontrakter!$C$11)</f>
        <v>Elsikkerhet Norge AS</v>
      </c>
      <c r="M1251" s="45" cm="1">
        <f t="array" ref="M1251">_xlfn.IFS(L1251=Kontrakter!$C$3,Kontrakter!$D$3,L1251=Kontrakter!$C$2,Kontrakter!$D$2,L1251=Kontrakter!$C$4,Kontrakter!$D$4,L1251=Kontrakter!$C$5,Kontrakter!$D$5,L1251=Kontrakter!$C$6,Kontrakter!$D$6,L1251=Kontrakter!$C$7,Kontrakter!$D$7,L1251=Kontrakter!$C$8,Kontrakter!$D$8,L1251=Kontrakter!$C$9,Kontrakter!$D$9,L1251=Kontrakter!$C$10,Kontrakter!$D$10,L1251=Kontrakter!$C$11,Kontrakter!$D$11)</f>
        <v>48055999</v>
      </c>
      <c r="N1251" s="47" t="str" cm="1">
        <f t="array" ref="N1251">_xlfn.IFS(L1251=Kontrakter!$C$3,Kontrakter!$E$3,L1251=Kontrakter!$C$2,Kontrakter!$E$2,L1251=Kontrakter!$C$4,Kontrakter!$E$4,L1251=Kontrakter!$C$5,Kontrakter!$E$5,L1251=Kontrakter!$C$6,Kontrakter!$E$6,L1251=Kontrakter!$C$7,Kontrakter!$E$7,L1251=Kontrakter!$C$8,Kontrakter!$E$8,L1251=Kontrakter!$C$9,Kontrakter!$E$9,L1251=Kontrakter!$C$10,Kontrakter!$E$10,L1251=Kontrakter!$C$11,Kontrakter!$E$11)</f>
        <v>tilsyn@elvia.no</v>
      </c>
    </row>
    <row r="1252" spans="1:14" s="42" customFormat="1" x14ac:dyDescent="0.3">
      <c r="A1252" s="48">
        <v>2827</v>
      </c>
      <c r="B1252" s="42" t="s">
        <v>1332</v>
      </c>
      <c r="C1252" s="42" t="s">
        <v>1458</v>
      </c>
      <c r="F1252" s="42">
        <v>3407</v>
      </c>
      <c r="G1252" s="42" t="s">
        <v>1237</v>
      </c>
      <c r="H1252" s="45" t="s">
        <v>1373</v>
      </c>
      <c r="I1252" s="46">
        <v>9</v>
      </c>
      <c r="J1252" s="46" t="s">
        <v>1409</v>
      </c>
      <c r="K1252" s="46"/>
      <c r="L1252" s="45" t="str" cm="1">
        <f t="array" ref="L1252">_xlfn.IFS(H1252=Kontrakter!$B$3,Kontrakter!$C$3,H1252=Kontrakter!$B$2,Kontrakter!$C$2,H1252=Kontrakter!$B$4,Kontrakter!$C$4,H1252=Kontrakter!$B$5,Kontrakter!$C$5,H1252=Kontrakter!$B$6,Kontrakter!$C$6,H1252=Kontrakter!$B$7,Kontrakter!$C$7,H1252=Kontrakter!$B$8,Kontrakter!$C$8,H1252=Kontrakter!$B$9,Kontrakter!$C$9,H1252=Kontrakter!$B$10,Kontrakter!$C$10,H1252=Kontrakter!$B$11,Kontrakter!$C$11)</f>
        <v>Elsikkerhet Norge AS</v>
      </c>
      <c r="M1252" s="45" cm="1">
        <f t="array" ref="M1252">_xlfn.IFS(L1252=Kontrakter!$C$3,Kontrakter!$D$3,L1252=Kontrakter!$C$2,Kontrakter!$D$2,L1252=Kontrakter!$C$4,Kontrakter!$D$4,L1252=Kontrakter!$C$5,Kontrakter!$D$5,L1252=Kontrakter!$C$6,Kontrakter!$D$6,L1252=Kontrakter!$C$7,Kontrakter!$D$7,L1252=Kontrakter!$C$8,Kontrakter!$D$8,L1252=Kontrakter!$C$9,Kontrakter!$D$9,L1252=Kontrakter!$C$10,Kontrakter!$D$10,L1252=Kontrakter!$C$11,Kontrakter!$D$11)</f>
        <v>48055999</v>
      </c>
      <c r="N1252" s="47" t="str" cm="1">
        <f t="array" ref="N1252">_xlfn.IFS(L1252=Kontrakter!$C$3,Kontrakter!$E$3,L1252=Kontrakter!$C$2,Kontrakter!$E$2,L1252=Kontrakter!$C$4,Kontrakter!$E$4,L1252=Kontrakter!$C$5,Kontrakter!$E$5,L1252=Kontrakter!$C$6,Kontrakter!$E$6,L1252=Kontrakter!$C$7,Kontrakter!$E$7,L1252=Kontrakter!$C$8,Kontrakter!$E$8,L1252=Kontrakter!$C$9,Kontrakter!$E$9,L1252=Kontrakter!$C$10,Kontrakter!$E$10,L1252=Kontrakter!$C$11,Kontrakter!$E$11)</f>
        <v>tilsyn@elvia.no</v>
      </c>
    </row>
    <row r="1253" spans="1:14" s="42" customFormat="1" x14ac:dyDescent="0.3">
      <c r="A1253" s="48">
        <v>2830</v>
      </c>
      <c r="B1253" s="42" t="s">
        <v>1336</v>
      </c>
      <c r="C1253" s="42" t="s">
        <v>1571</v>
      </c>
      <c r="F1253" s="42">
        <v>3443</v>
      </c>
      <c r="G1253" s="42" t="s">
        <v>1237</v>
      </c>
      <c r="H1253" s="45" t="s">
        <v>1373</v>
      </c>
      <c r="I1253" s="46">
        <v>9</v>
      </c>
      <c r="J1253" s="46" t="s">
        <v>1417</v>
      </c>
      <c r="K1253" s="46"/>
      <c r="L1253" s="45" t="str" cm="1">
        <f t="array" ref="L1253">_xlfn.IFS(H1253=Kontrakter!$B$3,Kontrakter!$C$3,H1253=Kontrakter!$B$2,Kontrakter!$C$2,H1253=Kontrakter!$B$4,Kontrakter!$C$4,H1253=Kontrakter!$B$5,Kontrakter!$C$5,H1253=Kontrakter!$B$6,Kontrakter!$C$6,H1253=Kontrakter!$B$7,Kontrakter!$C$7,H1253=Kontrakter!$B$8,Kontrakter!$C$8,H1253=Kontrakter!$B$9,Kontrakter!$C$9,H1253=Kontrakter!$B$10,Kontrakter!$C$10,H1253=Kontrakter!$B$11,Kontrakter!$C$11)</f>
        <v>Elsikkerhet Norge AS</v>
      </c>
      <c r="M1253" s="45" cm="1">
        <f t="array" ref="M1253">_xlfn.IFS(L1253=Kontrakter!$C$3,Kontrakter!$D$3,L1253=Kontrakter!$C$2,Kontrakter!$D$2,L1253=Kontrakter!$C$4,Kontrakter!$D$4,L1253=Kontrakter!$C$5,Kontrakter!$D$5,L1253=Kontrakter!$C$6,Kontrakter!$D$6,L1253=Kontrakter!$C$7,Kontrakter!$D$7,L1253=Kontrakter!$C$8,Kontrakter!$D$8,L1253=Kontrakter!$C$9,Kontrakter!$D$9,L1253=Kontrakter!$C$10,Kontrakter!$D$10,L1253=Kontrakter!$C$11,Kontrakter!$D$11)</f>
        <v>48055999</v>
      </c>
      <c r="N1253" s="47" t="str" cm="1">
        <f t="array" ref="N1253">_xlfn.IFS(L1253=Kontrakter!$C$3,Kontrakter!$E$3,L1253=Kontrakter!$C$2,Kontrakter!$E$2,L1253=Kontrakter!$C$4,Kontrakter!$E$4,L1253=Kontrakter!$C$5,Kontrakter!$E$5,L1253=Kontrakter!$C$6,Kontrakter!$E$6,L1253=Kontrakter!$C$7,Kontrakter!$E$7,L1253=Kontrakter!$C$8,Kontrakter!$E$8,L1253=Kontrakter!$C$9,Kontrakter!$E$9,L1253=Kontrakter!$C$10,Kontrakter!$E$10,L1253=Kontrakter!$C$11,Kontrakter!$E$11)</f>
        <v>tilsyn@elvia.no</v>
      </c>
    </row>
    <row r="1254" spans="1:14" s="42" customFormat="1" x14ac:dyDescent="0.3">
      <c r="A1254" s="48">
        <v>2831</v>
      </c>
      <c r="B1254" s="42" t="s">
        <v>1336</v>
      </c>
      <c r="C1254" s="42" t="s">
        <v>1572</v>
      </c>
      <c r="F1254" s="42">
        <v>3443</v>
      </c>
      <c r="G1254" s="42" t="s">
        <v>1237</v>
      </c>
      <c r="H1254" s="45" t="s">
        <v>1373</v>
      </c>
      <c r="I1254" s="46">
        <v>9</v>
      </c>
      <c r="J1254" s="46" t="s">
        <v>1417</v>
      </c>
      <c r="K1254" s="46"/>
      <c r="L1254" s="45" t="str" cm="1">
        <f t="array" ref="L1254">_xlfn.IFS(H1254=Kontrakter!$B$3,Kontrakter!$C$3,H1254=Kontrakter!$B$2,Kontrakter!$C$2,H1254=Kontrakter!$B$4,Kontrakter!$C$4,H1254=Kontrakter!$B$5,Kontrakter!$C$5,H1254=Kontrakter!$B$6,Kontrakter!$C$6,H1254=Kontrakter!$B$7,Kontrakter!$C$7,H1254=Kontrakter!$B$8,Kontrakter!$C$8,H1254=Kontrakter!$B$9,Kontrakter!$C$9,H1254=Kontrakter!$B$10,Kontrakter!$C$10,H1254=Kontrakter!$B$11,Kontrakter!$C$11)</f>
        <v>Elsikkerhet Norge AS</v>
      </c>
      <c r="M1254" s="45" cm="1">
        <f t="array" ref="M1254">_xlfn.IFS(L1254=Kontrakter!$C$3,Kontrakter!$D$3,L1254=Kontrakter!$C$2,Kontrakter!$D$2,L1254=Kontrakter!$C$4,Kontrakter!$D$4,L1254=Kontrakter!$C$5,Kontrakter!$D$5,L1254=Kontrakter!$C$6,Kontrakter!$D$6,L1254=Kontrakter!$C$7,Kontrakter!$D$7,L1254=Kontrakter!$C$8,Kontrakter!$D$8,L1254=Kontrakter!$C$9,Kontrakter!$D$9,L1254=Kontrakter!$C$10,Kontrakter!$D$10,L1254=Kontrakter!$C$11,Kontrakter!$D$11)</f>
        <v>48055999</v>
      </c>
      <c r="N1254" s="47" t="str" cm="1">
        <f t="array" ref="N1254">_xlfn.IFS(L1254=Kontrakter!$C$3,Kontrakter!$E$3,L1254=Kontrakter!$C$2,Kontrakter!$E$2,L1254=Kontrakter!$C$4,Kontrakter!$E$4,L1254=Kontrakter!$C$5,Kontrakter!$E$5,L1254=Kontrakter!$C$6,Kontrakter!$E$6,L1254=Kontrakter!$C$7,Kontrakter!$E$7,L1254=Kontrakter!$C$8,Kontrakter!$E$8,L1254=Kontrakter!$C$9,Kontrakter!$E$9,L1254=Kontrakter!$C$10,Kontrakter!$E$10,L1254=Kontrakter!$C$11,Kontrakter!$E$11)</f>
        <v>tilsyn@elvia.no</v>
      </c>
    </row>
    <row r="1255" spans="1:14" s="42" customFormat="1" x14ac:dyDescent="0.3">
      <c r="A1255" s="48">
        <v>2833</v>
      </c>
      <c r="B1255" s="42" t="s">
        <v>1336</v>
      </c>
      <c r="C1255" s="42" t="s">
        <v>1573</v>
      </c>
      <c r="F1255" s="42">
        <v>3443</v>
      </c>
      <c r="G1255" s="42" t="s">
        <v>1237</v>
      </c>
      <c r="H1255" s="45" t="s">
        <v>1373</v>
      </c>
      <c r="I1255" s="46">
        <v>9</v>
      </c>
      <c r="J1255" s="46" t="s">
        <v>1417</v>
      </c>
      <c r="K1255" s="46"/>
      <c r="L1255" s="45" t="str" cm="1">
        <f t="array" ref="L1255">_xlfn.IFS(H1255=Kontrakter!$B$3,Kontrakter!$C$3,H1255=Kontrakter!$B$2,Kontrakter!$C$2,H1255=Kontrakter!$B$4,Kontrakter!$C$4,H1255=Kontrakter!$B$5,Kontrakter!$C$5,H1255=Kontrakter!$B$6,Kontrakter!$C$6,H1255=Kontrakter!$B$7,Kontrakter!$C$7,H1255=Kontrakter!$B$8,Kontrakter!$C$8,H1255=Kontrakter!$B$9,Kontrakter!$C$9,H1255=Kontrakter!$B$10,Kontrakter!$C$10,H1255=Kontrakter!$B$11,Kontrakter!$C$11)</f>
        <v>Elsikkerhet Norge AS</v>
      </c>
      <c r="M1255" s="45" cm="1">
        <f t="array" ref="M1255">_xlfn.IFS(L1255=Kontrakter!$C$3,Kontrakter!$D$3,L1255=Kontrakter!$C$2,Kontrakter!$D$2,L1255=Kontrakter!$C$4,Kontrakter!$D$4,L1255=Kontrakter!$C$5,Kontrakter!$D$5,L1255=Kontrakter!$C$6,Kontrakter!$D$6,L1255=Kontrakter!$C$7,Kontrakter!$D$7,L1255=Kontrakter!$C$8,Kontrakter!$D$8,L1255=Kontrakter!$C$9,Kontrakter!$D$9,L1255=Kontrakter!$C$10,Kontrakter!$D$10,L1255=Kontrakter!$C$11,Kontrakter!$D$11)</f>
        <v>48055999</v>
      </c>
      <c r="N1255" s="47" t="str" cm="1">
        <f t="array" ref="N1255">_xlfn.IFS(L1255=Kontrakter!$C$3,Kontrakter!$E$3,L1255=Kontrakter!$C$2,Kontrakter!$E$2,L1255=Kontrakter!$C$4,Kontrakter!$E$4,L1255=Kontrakter!$C$5,Kontrakter!$E$5,L1255=Kontrakter!$C$6,Kontrakter!$E$6,L1255=Kontrakter!$C$7,Kontrakter!$E$7,L1255=Kontrakter!$C$8,Kontrakter!$E$8,L1255=Kontrakter!$C$9,Kontrakter!$E$9,L1255=Kontrakter!$C$10,Kontrakter!$E$10,L1255=Kontrakter!$C$11,Kontrakter!$E$11)</f>
        <v>tilsyn@elvia.no</v>
      </c>
    </row>
    <row r="1256" spans="1:14" s="42" customFormat="1" x14ac:dyDescent="0.3">
      <c r="A1256" s="48">
        <v>2834</v>
      </c>
      <c r="B1256" s="42" t="s">
        <v>1336</v>
      </c>
      <c r="C1256" s="42" t="s">
        <v>1574</v>
      </c>
      <c r="F1256" s="42">
        <v>3443</v>
      </c>
      <c r="G1256" s="42" t="s">
        <v>1237</v>
      </c>
      <c r="H1256" s="45" t="s">
        <v>1373</v>
      </c>
      <c r="I1256" s="46">
        <v>9</v>
      </c>
      <c r="J1256" s="46" t="s">
        <v>1417</v>
      </c>
      <c r="K1256" s="46"/>
      <c r="L1256" s="45" t="str" cm="1">
        <f t="array" ref="L1256">_xlfn.IFS(H1256=Kontrakter!$B$3,Kontrakter!$C$3,H1256=Kontrakter!$B$2,Kontrakter!$C$2,H1256=Kontrakter!$B$4,Kontrakter!$C$4,H1256=Kontrakter!$B$5,Kontrakter!$C$5,H1256=Kontrakter!$B$6,Kontrakter!$C$6,H1256=Kontrakter!$B$7,Kontrakter!$C$7,H1256=Kontrakter!$B$8,Kontrakter!$C$8,H1256=Kontrakter!$B$9,Kontrakter!$C$9,H1256=Kontrakter!$B$10,Kontrakter!$C$10,H1256=Kontrakter!$B$11,Kontrakter!$C$11)</f>
        <v>Elsikkerhet Norge AS</v>
      </c>
      <c r="M1256" s="45" cm="1">
        <f t="array" ref="M1256">_xlfn.IFS(L1256=Kontrakter!$C$3,Kontrakter!$D$3,L1256=Kontrakter!$C$2,Kontrakter!$D$2,L1256=Kontrakter!$C$4,Kontrakter!$D$4,L1256=Kontrakter!$C$5,Kontrakter!$D$5,L1256=Kontrakter!$C$6,Kontrakter!$D$6,L1256=Kontrakter!$C$7,Kontrakter!$D$7,L1256=Kontrakter!$C$8,Kontrakter!$D$8,L1256=Kontrakter!$C$9,Kontrakter!$D$9,L1256=Kontrakter!$C$10,Kontrakter!$D$10,L1256=Kontrakter!$C$11,Kontrakter!$D$11)</f>
        <v>48055999</v>
      </c>
      <c r="N1256" s="47" t="str" cm="1">
        <f t="array" ref="N1256">_xlfn.IFS(L1256=Kontrakter!$C$3,Kontrakter!$E$3,L1256=Kontrakter!$C$2,Kontrakter!$E$2,L1256=Kontrakter!$C$4,Kontrakter!$E$4,L1256=Kontrakter!$C$5,Kontrakter!$E$5,L1256=Kontrakter!$C$6,Kontrakter!$E$6,L1256=Kontrakter!$C$7,Kontrakter!$E$7,L1256=Kontrakter!$C$8,Kontrakter!$E$8,L1256=Kontrakter!$C$9,Kontrakter!$E$9,L1256=Kontrakter!$C$10,Kontrakter!$E$10,L1256=Kontrakter!$C$11,Kontrakter!$E$11)</f>
        <v>tilsyn@elvia.no</v>
      </c>
    </row>
    <row r="1257" spans="1:14" s="42" customFormat="1" x14ac:dyDescent="0.3">
      <c r="A1257" s="48">
        <v>2835</v>
      </c>
      <c r="B1257" s="42" t="s">
        <v>1336</v>
      </c>
      <c r="C1257" s="42" t="s">
        <v>1575</v>
      </c>
      <c r="F1257" s="42">
        <v>3443</v>
      </c>
      <c r="G1257" s="42" t="s">
        <v>1237</v>
      </c>
      <c r="H1257" s="45" t="s">
        <v>1373</v>
      </c>
      <c r="I1257" s="46">
        <v>9</v>
      </c>
      <c r="J1257" s="46" t="s">
        <v>1417</v>
      </c>
      <c r="K1257" s="46"/>
      <c r="L1257" s="45" t="str" cm="1">
        <f t="array" ref="L1257">_xlfn.IFS(H1257=Kontrakter!$B$3,Kontrakter!$C$3,H1257=Kontrakter!$B$2,Kontrakter!$C$2,H1257=Kontrakter!$B$4,Kontrakter!$C$4,H1257=Kontrakter!$B$5,Kontrakter!$C$5,H1257=Kontrakter!$B$6,Kontrakter!$C$6,H1257=Kontrakter!$B$7,Kontrakter!$C$7,H1257=Kontrakter!$B$8,Kontrakter!$C$8,H1257=Kontrakter!$B$9,Kontrakter!$C$9,H1257=Kontrakter!$B$10,Kontrakter!$C$10,H1257=Kontrakter!$B$11,Kontrakter!$C$11)</f>
        <v>Elsikkerhet Norge AS</v>
      </c>
      <c r="M1257" s="45" cm="1">
        <f t="array" ref="M1257">_xlfn.IFS(L1257=Kontrakter!$C$3,Kontrakter!$D$3,L1257=Kontrakter!$C$2,Kontrakter!$D$2,L1257=Kontrakter!$C$4,Kontrakter!$D$4,L1257=Kontrakter!$C$5,Kontrakter!$D$5,L1257=Kontrakter!$C$6,Kontrakter!$D$6,L1257=Kontrakter!$C$7,Kontrakter!$D$7,L1257=Kontrakter!$C$8,Kontrakter!$D$8,L1257=Kontrakter!$C$9,Kontrakter!$D$9,L1257=Kontrakter!$C$10,Kontrakter!$D$10,L1257=Kontrakter!$C$11,Kontrakter!$D$11)</f>
        <v>48055999</v>
      </c>
      <c r="N1257" s="47" t="str" cm="1">
        <f t="array" ref="N1257">_xlfn.IFS(L1257=Kontrakter!$C$3,Kontrakter!$E$3,L1257=Kontrakter!$C$2,Kontrakter!$E$2,L1257=Kontrakter!$C$4,Kontrakter!$E$4,L1257=Kontrakter!$C$5,Kontrakter!$E$5,L1257=Kontrakter!$C$6,Kontrakter!$E$6,L1257=Kontrakter!$C$7,Kontrakter!$E$7,L1257=Kontrakter!$C$8,Kontrakter!$E$8,L1257=Kontrakter!$C$9,Kontrakter!$E$9,L1257=Kontrakter!$C$10,Kontrakter!$E$10,L1257=Kontrakter!$C$11,Kontrakter!$E$11)</f>
        <v>tilsyn@elvia.no</v>
      </c>
    </row>
    <row r="1258" spans="1:14" s="42" customFormat="1" x14ac:dyDescent="0.3">
      <c r="A1258" s="48">
        <v>2836</v>
      </c>
      <c r="B1258" s="42" t="s">
        <v>1338</v>
      </c>
      <c r="C1258" s="42" t="s">
        <v>1459</v>
      </c>
      <c r="F1258" s="42">
        <v>3407</v>
      </c>
      <c r="G1258" s="42" t="s">
        <v>1237</v>
      </c>
      <c r="H1258" s="45" t="s">
        <v>1373</v>
      </c>
      <c r="I1258" s="46">
        <v>9</v>
      </c>
      <c r="J1258" s="46" t="s">
        <v>1409</v>
      </c>
      <c r="K1258" s="46"/>
      <c r="L1258" s="45" t="str" cm="1">
        <f t="array" ref="L1258">_xlfn.IFS(H1258=Kontrakter!$B$3,Kontrakter!$C$3,H1258=Kontrakter!$B$2,Kontrakter!$C$2,H1258=Kontrakter!$B$4,Kontrakter!$C$4,H1258=Kontrakter!$B$5,Kontrakter!$C$5,H1258=Kontrakter!$B$6,Kontrakter!$C$6,H1258=Kontrakter!$B$7,Kontrakter!$C$7,H1258=Kontrakter!$B$8,Kontrakter!$C$8,H1258=Kontrakter!$B$9,Kontrakter!$C$9,H1258=Kontrakter!$B$10,Kontrakter!$C$10,H1258=Kontrakter!$B$11,Kontrakter!$C$11)</f>
        <v>Elsikkerhet Norge AS</v>
      </c>
      <c r="M1258" s="45" cm="1">
        <f t="array" ref="M1258">_xlfn.IFS(L1258=Kontrakter!$C$3,Kontrakter!$D$3,L1258=Kontrakter!$C$2,Kontrakter!$D$2,L1258=Kontrakter!$C$4,Kontrakter!$D$4,L1258=Kontrakter!$C$5,Kontrakter!$D$5,L1258=Kontrakter!$C$6,Kontrakter!$D$6,L1258=Kontrakter!$C$7,Kontrakter!$D$7,L1258=Kontrakter!$C$8,Kontrakter!$D$8,L1258=Kontrakter!$C$9,Kontrakter!$D$9,L1258=Kontrakter!$C$10,Kontrakter!$D$10,L1258=Kontrakter!$C$11,Kontrakter!$D$11)</f>
        <v>48055999</v>
      </c>
      <c r="N1258" s="47" t="str" cm="1">
        <f t="array" ref="N1258">_xlfn.IFS(L1258=Kontrakter!$C$3,Kontrakter!$E$3,L1258=Kontrakter!$C$2,Kontrakter!$E$2,L1258=Kontrakter!$C$4,Kontrakter!$E$4,L1258=Kontrakter!$C$5,Kontrakter!$E$5,L1258=Kontrakter!$C$6,Kontrakter!$E$6,L1258=Kontrakter!$C$7,Kontrakter!$E$7,L1258=Kontrakter!$C$8,Kontrakter!$E$8,L1258=Kontrakter!$C$9,Kontrakter!$E$9,L1258=Kontrakter!$C$10,Kontrakter!$E$10,L1258=Kontrakter!$C$11,Kontrakter!$E$11)</f>
        <v>tilsyn@elvia.no</v>
      </c>
    </row>
    <row r="1259" spans="1:14" s="42" customFormat="1" x14ac:dyDescent="0.3">
      <c r="A1259" s="48">
        <v>2837</v>
      </c>
      <c r="B1259" s="42" t="s">
        <v>1339</v>
      </c>
      <c r="C1259" s="42" t="s">
        <v>1460</v>
      </c>
      <c r="F1259" s="42">
        <v>3407</v>
      </c>
      <c r="G1259" s="42" t="s">
        <v>1237</v>
      </c>
      <c r="H1259" s="45" t="s">
        <v>1373</v>
      </c>
      <c r="I1259" s="46">
        <v>9</v>
      </c>
      <c r="J1259" s="46" t="s">
        <v>1409</v>
      </c>
      <c r="K1259" s="46"/>
      <c r="L1259" s="45" t="str" cm="1">
        <f t="array" ref="L1259">_xlfn.IFS(H1259=Kontrakter!$B$3,Kontrakter!$C$3,H1259=Kontrakter!$B$2,Kontrakter!$C$2,H1259=Kontrakter!$B$4,Kontrakter!$C$4,H1259=Kontrakter!$B$5,Kontrakter!$C$5,H1259=Kontrakter!$B$6,Kontrakter!$C$6,H1259=Kontrakter!$B$7,Kontrakter!$C$7,H1259=Kontrakter!$B$8,Kontrakter!$C$8,H1259=Kontrakter!$B$9,Kontrakter!$C$9,H1259=Kontrakter!$B$10,Kontrakter!$C$10,H1259=Kontrakter!$B$11,Kontrakter!$C$11)</f>
        <v>Elsikkerhet Norge AS</v>
      </c>
      <c r="M1259" s="45" cm="1">
        <f t="array" ref="M1259">_xlfn.IFS(L1259=Kontrakter!$C$3,Kontrakter!$D$3,L1259=Kontrakter!$C$2,Kontrakter!$D$2,L1259=Kontrakter!$C$4,Kontrakter!$D$4,L1259=Kontrakter!$C$5,Kontrakter!$D$5,L1259=Kontrakter!$C$6,Kontrakter!$D$6,L1259=Kontrakter!$C$7,Kontrakter!$D$7,L1259=Kontrakter!$C$8,Kontrakter!$D$8,L1259=Kontrakter!$C$9,Kontrakter!$D$9,L1259=Kontrakter!$C$10,Kontrakter!$D$10,L1259=Kontrakter!$C$11,Kontrakter!$D$11)</f>
        <v>48055999</v>
      </c>
      <c r="N1259" s="47" t="str" cm="1">
        <f t="array" ref="N1259">_xlfn.IFS(L1259=Kontrakter!$C$3,Kontrakter!$E$3,L1259=Kontrakter!$C$2,Kontrakter!$E$2,L1259=Kontrakter!$C$4,Kontrakter!$E$4,L1259=Kontrakter!$C$5,Kontrakter!$E$5,L1259=Kontrakter!$C$6,Kontrakter!$E$6,L1259=Kontrakter!$C$7,Kontrakter!$E$7,L1259=Kontrakter!$C$8,Kontrakter!$E$8,L1259=Kontrakter!$C$9,Kontrakter!$E$9,L1259=Kontrakter!$C$10,Kontrakter!$E$10,L1259=Kontrakter!$C$11,Kontrakter!$E$11)</f>
        <v>tilsyn@elvia.no</v>
      </c>
    </row>
    <row r="1260" spans="1:14" s="42" customFormat="1" x14ac:dyDescent="0.3">
      <c r="A1260" s="48">
        <v>2838</v>
      </c>
      <c r="B1260" s="42" t="s">
        <v>1340</v>
      </c>
      <c r="C1260" s="42" t="s">
        <v>1476</v>
      </c>
      <c r="F1260" s="42">
        <v>3407</v>
      </c>
      <c r="G1260" s="42" t="s">
        <v>1237</v>
      </c>
      <c r="H1260" s="45" t="s">
        <v>1373</v>
      </c>
      <c r="I1260" s="46">
        <v>9</v>
      </c>
      <c r="J1260" s="46" t="s">
        <v>1409</v>
      </c>
      <c r="K1260" s="46"/>
      <c r="L1260" s="45" t="str" cm="1">
        <f t="array" ref="L1260">_xlfn.IFS(H1260=Kontrakter!$B$3,Kontrakter!$C$3,H1260=Kontrakter!$B$2,Kontrakter!$C$2,H1260=Kontrakter!$B$4,Kontrakter!$C$4,H1260=Kontrakter!$B$5,Kontrakter!$C$5,H1260=Kontrakter!$B$6,Kontrakter!$C$6,H1260=Kontrakter!$B$7,Kontrakter!$C$7,H1260=Kontrakter!$B$8,Kontrakter!$C$8,H1260=Kontrakter!$B$9,Kontrakter!$C$9,H1260=Kontrakter!$B$10,Kontrakter!$C$10,H1260=Kontrakter!$B$11,Kontrakter!$C$11)</f>
        <v>Elsikkerhet Norge AS</v>
      </c>
      <c r="M1260" s="45" cm="1">
        <f t="array" ref="M1260">_xlfn.IFS(L1260=Kontrakter!$C$3,Kontrakter!$D$3,L1260=Kontrakter!$C$2,Kontrakter!$D$2,L1260=Kontrakter!$C$4,Kontrakter!$D$4,L1260=Kontrakter!$C$5,Kontrakter!$D$5,L1260=Kontrakter!$C$6,Kontrakter!$D$6,L1260=Kontrakter!$C$7,Kontrakter!$D$7,L1260=Kontrakter!$C$8,Kontrakter!$D$8,L1260=Kontrakter!$C$9,Kontrakter!$D$9,L1260=Kontrakter!$C$10,Kontrakter!$D$10,L1260=Kontrakter!$C$11,Kontrakter!$D$11)</f>
        <v>48055999</v>
      </c>
      <c r="N1260" s="47" t="str" cm="1">
        <f t="array" ref="N1260">_xlfn.IFS(L1260=Kontrakter!$C$3,Kontrakter!$E$3,L1260=Kontrakter!$C$2,Kontrakter!$E$2,L1260=Kontrakter!$C$4,Kontrakter!$E$4,L1260=Kontrakter!$C$5,Kontrakter!$E$5,L1260=Kontrakter!$C$6,Kontrakter!$E$6,L1260=Kontrakter!$C$7,Kontrakter!$E$7,L1260=Kontrakter!$C$8,Kontrakter!$E$8,L1260=Kontrakter!$C$9,Kontrakter!$E$9,L1260=Kontrakter!$C$10,Kontrakter!$E$10,L1260=Kontrakter!$C$11,Kontrakter!$E$11)</f>
        <v>tilsyn@elvia.no</v>
      </c>
    </row>
    <row r="1261" spans="1:14" s="42" customFormat="1" x14ac:dyDescent="0.3">
      <c r="A1261" s="48">
        <v>2840</v>
      </c>
      <c r="B1261" s="42" t="s">
        <v>1341</v>
      </c>
      <c r="C1261" s="42" t="s">
        <v>1576</v>
      </c>
      <c r="F1261" s="42">
        <v>3443</v>
      </c>
      <c r="G1261" s="42" t="s">
        <v>1237</v>
      </c>
      <c r="H1261" s="45" t="s">
        <v>1373</v>
      </c>
      <c r="I1261" s="46">
        <v>9</v>
      </c>
      <c r="J1261" s="46" t="s">
        <v>1417</v>
      </c>
      <c r="K1261" s="46"/>
      <c r="L1261" s="45" t="str" cm="1">
        <f t="array" ref="L1261">_xlfn.IFS(H1261=Kontrakter!$B$3,Kontrakter!$C$3,H1261=Kontrakter!$B$2,Kontrakter!$C$2,H1261=Kontrakter!$B$4,Kontrakter!$C$4,H1261=Kontrakter!$B$5,Kontrakter!$C$5,H1261=Kontrakter!$B$6,Kontrakter!$C$6,H1261=Kontrakter!$B$7,Kontrakter!$C$7,H1261=Kontrakter!$B$8,Kontrakter!$C$8,H1261=Kontrakter!$B$9,Kontrakter!$C$9,H1261=Kontrakter!$B$10,Kontrakter!$C$10,H1261=Kontrakter!$B$11,Kontrakter!$C$11)</f>
        <v>Elsikkerhet Norge AS</v>
      </c>
      <c r="M1261" s="45" cm="1">
        <f t="array" ref="M1261">_xlfn.IFS(L1261=Kontrakter!$C$3,Kontrakter!$D$3,L1261=Kontrakter!$C$2,Kontrakter!$D$2,L1261=Kontrakter!$C$4,Kontrakter!$D$4,L1261=Kontrakter!$C$5,Kontrakter!$D$5,L1261=Kontrakter!$C$6,Kontrakter!$D$6,L1261=Kontrakter!$C$7,Kontrakter!$D$7,L1261=Kontrakter!$C$8,Kontrakter!$D$8,L1261=Kontrakter!$C$9,Kontrakter!$D$9,L1261=Kontrakter!$C$10,Kontrakter!$D$10,L1261=Kontrakter!$C$11,Kontrakter!$D$11)</f>
        <v>48055999</v>
      </c>
      <c r="N1261" s="47" t="str" cm="1">
        <f t="array" ref="N1261">_xlfn.IFS(L1261=Kontrakter!$C$3,Kontrakter!$E$3,L1261=Kontrakter!$C$2,Kontrakter!$E$2,L1261=Kontrakter!$C$4,Kontrakter!$E$4,L1261=Kontrakter!$C$5,Kontrakter!$E$5,L1261=Kontrakter!$C$6,Kontrakter!$E$6,L1261=Kontrakter!$C$7,Kontrakter!$E$7,L1261=Kontrakter!$C$8,Kontrakter!$E$8,L1261=Kontrakter!$C$9,Kontrakter!$E$9,L1261=Kontrakter!$C$10,Kontrakter!$E$10,L1261=Kontrakter!$C$11,Kontrakter!$E$11)</f>
        <v>tilsyn@elvia.no</v>
      </c>
    </row>
    <row r="1262" spans="1:14" s="42" customFormat="1" x14ac:dyDescent="0.3">
      <c r="A1262" s="48">
        <v>2843</v>
      </c>
      <c r="B1262" s="42" t="s">
        <v>1342</v>
      </c>
      <c r="C1262" s="42" t="s">
        <v>1577</v>
      </c>
      <c r="F1262" s="42">
        <v>3443</v>
      </c>
      <c r="G1262" s="42" t="s">
        <v>1237</v>
      </c>
      <c r="H1262" s="45" t="s">
        <v>1373</v>
      </c>
      <c r="I1262" s="46">
        <v>9</v>
      </c>
      <c r="J1262" s="46" t="s">
        <v>1417</v>
      </c>
      <c r="K1262" s="46"/>
      <c r="L1262" s="45" t="str" cm="1">
        <f t="array" ref="L1262">_xlfn.IFS(H1262=Kontrakter!$B$3,Kontrakter!$C$3,H1262=Kontrakter!$B$2,Kontrakter!$C$2,H1262=Kontrakter!$B$4,Kontrakter!$C$4,H1262=Kontrakter!$B$5,Kontrakter!$C$5,H1262=Kontrakter!$B$6,Kontrakter!$C$6,H1262=Kontrakter!$B$7,Kontrakter!$C$7,H1262=Kontrakter!$B$8,Kontrakter!$C$8,H1262=Kontrakter!$B$9,Kontrakter!$C$9,H1262=Kontrakter!$B$10,Kontrakter!$C$10,H1262=Kontrakter!$B$11,Kontrakter!$C$11)</f>
        <v>Elsikkerhet Norge AS</v>
      </c>
      <c r="M1262" s="45" cm="1">
        <f t="array" ref="M1262">_xlfn.IFS(L1262=Kontrakter!$C$3,Kontrakter!$D$3,L1262=Kontrakter!$C$2,Kontrakter!$D$2,L1262=Kontrakter!$C$4,Kontrakter!$D$4,L1262=Kontrakter!$C$5,Kontrakter!$D$5,L1262=Kontrakter!$C$6,Kontrakter!$D$6,L1262=Kontrakter!$C$7,Kontrakter!$D$7,L1262=Kontrakter!$C$8,Kontrakter!$D$8,L1262=Kontrakter!$C$9,Kontrakter!$D$9,L1262=Kontrakter!$C$10,Kontrakter!$D$10,L1262=Kontrakter!$C$11,Kontrakter!$D$11)</f>
        <v>48055999</v>
      </c>
      <c r="N1262" s="47" t="str" cm="1">
        <f t="array" ref="N1262">_xlfn.IFS(L1262=Kontrakter!$C$3,Kontrakter!$E$3,L1262=Kontrakter!$C$2,Kontrakter!$E$2,L1262=Kontrakter!$C$4,Kontrakter!$E$4,L1262=Kontrakter!$C$5,Kontrakter!$E$5,L1262=Kontrakter!$C$6,Kontrakter!$E$6,L1262=Kontrakter!$C$7,Kontrakter!$E$7,L1262=Kontrakter!$C$8,Kontrakter!$E$8,L1262=Kontrakter!$C$9,Kontrakter!$E$9,L1262=Kontrakter!$C$10,Kontrakter!$E$10,L1262=Kontrakter!$C$11,Kontrakter!$E$11)</f>
        <v>tilsyn@elvia.no</v>
      </c>
    </row>
    <row r="1263" spans="1:14" s="42" customFormat="1" x14ac:dyDescent="0.3">
      <c r="A1263" s="48">
        <v>2846</v>
      </c>
      <c r="B1263" s="42" t="s">
        <v>1344</v>
      </c>
      <c r="C1263" s="42" t="s">
        <v>1578</v>
      </c>
      <c r="F1263" s="42">
        <v>3443</v>
      </c>
      <c r="G1263" s="42" t="s">
        <v>1237</v>
      </c>
      <c r="H1263" s="45" t="s">
        <v>1373</v>
      </c>
      <c r="I1263" s="46">
        <v>9</v>
      </c>
      <c r="J1263" s="46" t="s">
        <v>1417</v>
      </c>
      <c r="K1263" s="46"/>
      <c r="L1263" s="45" t="str" cm="1">
        <f t="array" ref="L1263">_xlfn.IFS(H1263=Kontrakter!$B$3,Kontrakter!$C$3,H1263=Kontrakter!$B$2,Kontrakter!$C$2,H1263=Kontrakter!$B$4,Kontrakter!$C$4,H1263=Kontrakter!$B$5,Kontrakter!$C$5,H1263=Kontrakter!$B$6,Kontrakter!$C$6,H1263=Kontrakter!$B$7,Kontrakter!$C$7,H1263=Kontrakter!$B$8,Kontrakter!$C$8,H1263=Kontrakter!$B$9,Kontrakter!$C$9,H1263=Kontrakter!$B$10,Kontrakter!$C$10,H1263=Kontrakter!$B$11,Kontrakter!$C$11)</f>
        <v>Elsikkerhet Norge AS</v>
      </c>
      <c r="M1263" s="45" cm="1">
        <f t="array" ref="M1263">_xlfn.IFS(L1263=Kontrakter!$C$3,Kontrakter!$D$3,L1263=Kontrakter!$C$2,Kontrakter!$D$2,L1263=Kontrakter!$C$4,Kontrakter!$D$4,L1263=Kontrakter!$C$5,Kontrakter!$D$5,L1263=Kontrakter!$C$6,Kontrakter!$D$6,L1263=Kontrakter!$C$7,Kontrakter!$D$7,L1263=Kontrakter!$C$8,Kontrakter!$D$8,L1263=Kontrakter!$C$9,Kontrakter!$D$9,L1263=Kontrakter!$C$10,Kontrakter!$D$10,L1263=Kontrakter!$C$11,Kontrakter!$D$11)</f>
        <v>48055999</v>
      </c>
      <c r="N1263" s="47" t="str" cm="1">
        <f t="array" ref="N1263">_xlfn.IFS(L1263=Kontrakter!$C$3,Kontrakter!$E$3,L1263=Kontrakter!$C$2,Kontrakter!$E$2,L1263=Kontrakter!$C$4,Kontrakter!$E$4,L1263=Kontrakter!$C$5,Kontrakter!$E$5,L1263=Kontrakter!$C$6,Kontrakter!$E$6,L1263=Kontrakter!$C$7,Kontrakter!$E$7,L1263=Kontrakter!$C$8,Kontrakter!$E$8,L1263=Kontrakter!$C$9,Kontrakter!$E$9,L1263=Kontrakter!$C$10,Kontrakter!$E$10,L1263=Kontrakter!$C$11,Kontrakter!$E$11)</f>
        <v>tilsyn@elvia.no</v>
      </c>
    </row>
    <row r="1264" spans="1:14" s="42" customFormat="1" x14ac:dyDescent="0.3">
      <c r="A1264" s="48">
        <v>2847</v>
      </c>
      <c r="B1264" s="42" t="s">
        <v>1343</v>
      </c>
      <c r="C1264" s="42" t="s">
        <v>1584</v>
      </c>
      <c r="F1264" s="42">
        <v>3442</v>
      </c>
      <c r="G1264" s="42" t="s">
        <v>1237</v>
      </c>
      <c r="H1264" s="45" t="s">
        <v>1373</v>
      </c>
      <c r="I1264" s="46">
        <v>9</v>
      </c>
      <c r="J1264" s="46" t="s">
        <v>1419</v>
      </c>
      <c r="K1264" s="46"/>
      <c r="L1264" s="45" t="str" cm="1">
        <f t="array" ref="L1264">_xlfn.IFS(H1264=Kontrakter!$B$3,Kontrakter!$C$3,H1264=Kontrakter!$B$2,Kontrakter!$C$2,H1264=Kontrakter!$B$4,Kontrakter!$C$4,H1264=Kontrakter!$B$5,Kontrakter!$C$5,H1264=Kontrakter!$B$6,Kontrakter!$C$6,H1264=Kontrakter!$B$7,Kontrakter!$C$7,H1264=Kontrakter!$B$8,Kontrakter!$C$8,H1264=Kontrakter!$B$9,Kontrakter!$C$9,H1264=Kontrakter!$B$10,Kontrakter!$C$10,H1264=Kontrakter!$B$11,Kontrakter!$C$11)</f>
        <v>Elsikkerhet Norge AS</v>
      </c>
      <c r="M1264" s="45" cm="1">
        <f t="array" ref="M1264">_xlfn.IFS(L1264=Kontrakter!$C$3,Kontrakter!$D$3,L1264=Kontrakter!$C$2,Kontrakter!$D$2,L1264=Kontrakter!$C$4,Kontrakter!$D$4,L1264=Kontrakter!$C$5,Kontrakter!$D$5,L1264=Kontrakter!$C$6,Kontrakter!$D$6,L1264=Kontrakter!$C$7,Kontrakter!$D$7,L1264=Kontrakter!$C$8,Kontrakter!$D$8,L1264=Kontrakter!$C$9,Kontrakter!$D$9,L1264=Kontrakter!$C$10,Kontrakter!$D$10,L1264=Kontrakter!$C$11,Kontrakter!$D$11)</f>
        <v>48055999</v>
      </c>
      <c r="N1264" s="47" t="str" cm="1">
        <f t="array" ref="N1264">_xlfn.IFS(L1264=Kontrakter!$C$3,Kontrakter!$E$3,L1264=Kontrakter!$C$2,Kontrakter!$E$2,L1264=Kontrakter!$C$4,Kontrakter!$E$4,L1264=Kontrakter!$C$5,Kontrakter!$E$5,L1264=Kontrakter!$C$6,Kontrakter!$E$6,L1264=Kontrakter!$C$7,Kontrakter!$E$7,L1264=Kontrakter!$C$8,Kontrakter!$E$8,L1264=Kontrakter!$C$9,Kontrakter!$E$9,L1264=Kontrakter!$C$10,Kontrakter!$E$10,L1264=Kontrakter!$C$11,Kontrakter!$E$11)</f>
        <v>tilsyn@elvia.no</v>
      </c>
    </row>
    <row r="1265" spans="1:14" s="42" customFormat="1" x14ac:dyDescent="0.3">
      <c r="A1265" s="48">
        <v>2848</v>
      </c>
      <c r="B1265" s="42" t="s">
        <v>1345</v>
      </c>
      <c r="C1265" s="42" t="s">
        <v>1585</v>
      </c>
      <c r="F1265" s="42">
        <v>3442</v>
      </c>
      <c r="G1265" s="42" t="s">
        <v>1237</v>
      </c>
      <c r="H1265" s="45" t="s">
        <v>1373</v>
      </c>
      <c r="I1265" s="46">
        <v>9</v>
      </c>
      <c r="J1265" s="46" t="s">
        <v>1419</v>
      </c>
      <c r="K1265" s="46"/>
      <c r="L1265" s="45" t="str" cm="1">
        <f t="array" ref="L1265">_xlfn.IFS(H1265=Kontrakter!$B$3,Kontrakter!$C$3,H1265=Kontrakter!$B$2,Kontrakter!$C$2,H1265=Kontrakter!$B$4,Kontrakter!$C$4,H1265=Kontrakter!$B$5,Kontrakter!$C$5,H1265=Kontrakter!$B$6,Kontrakter!$C$6,H1265=Kontrakter!$B$7,Kontrakter!$C$7,H1265=Kontrakter!$B$8,Kontrakter!$C$8,H1265=Kontrakter!$B$9,Kontrakter!$C$9,H1265=Kontrakter!$B$10,Kontrakter!$C$10,H1265=Kontrakter!$B$11,Kontrakter!$C$11)</f>
        <v>Elsikkerhet Norge AS</v>
      </c>
      <c r="M1265" s="45" cm="1">
        <f t="array" ref="M1265">_xlfn.IFS(L1265=Kontrakter!$C$3,Kontrakter!$D$3,L1265=Kontrakter!$C$2,Kontrakter!$D$2,L1265=Kontrakter!$C$4,Kontrakter!$D$4,L1265=Kontrakter!$C$5,Kontrakter!$D$5,L1265=Kontrakter!$C$6,Kontrakter!$D$6,L1265=Kontrakter!$C$7,Kontrakter!$D$7,L1265=Kontrakter!$C$8,Kontrakter!$D$8,L1265=Kontrakter!$C$9,Kontrakter!$D$9,L1265=Kontrakter!$C$10,Kontrakter!$D$10,L1265=Kontrakter!$C$11,Kontrakter!$D$11)</f>
        <v>48055999</v>
      </c>
      <c r="N1265" s="47" t="str" cm="1">
        <f t="array" ref="N1265">_xlfn.IFS(L1265=Kontrakter!$C$3,Kontrakter!$E$3,L1265=Kontrakter!$C$2,Kontrakter!$E$2,L1265=Kontrakter!$C$4,Kontrakter!$E$4,L1265=Kontrakter!$C$5,Kontrakter!$E$5,L1265=Kontrakter!$C$6,Kontrakter!$E$6,L1265=Kontrakter!$C$7,Kontrakter!$E$7,L1265=Kontrakter!$C$8,Kontrakter!$E$8,L1265=Kontrakter!$C$9,Kontrakter!$E$9,L1265=Kontrakter!$C$10,Kontrakter!$E$10,L1265=Kontrakter!$C$11,Kontrakter!$E$11)</f>
        <v>tilsyn@elvia.no</v>
      </c>
    </row>
    <row r="1266" spans="1:14" s="42" customFormat="1" x14ac:dyDescent="0.3">
      <c r="A1266" s="48">
        <v>2849</v>
      </c>
      <c r="B1266" s="42" t="s">
        <v>1346</v>
      </c>
      <c r="C1266" s="42" t="s">
        <v>1586</v>
      </c>
      <c r="F1266" s="42">
        <v>3442</v>
      </c>
      <c r="G1266" s="42" t="s">
        <v>1237</v>
      </c>
      <c r="H1266" s="45" t="s">
        <v>1373</v>
      </c>
      <c r="I1266" s="46">
        <v>9</v>
      </c>
      <c r="J1266" s="46" t="s">
        <v>1419</v>
      </c>
      <c r="K1266" s="46"/>
      <c r="L1266" s="45" t="str" cm="1">
        <f t="array" ref="L1266">_xlfn.IFS(H1266=Kontrakter!$B$3,Kontrakter!$C$3,H1266=Kontrakter!$B$2,Kontrakter!$C$2,H1266=Kontrakter!$B$4,Kontrakter!$C$4,H1266=Kontrakter!$B$5,Kontrakter!$C$5,H1266=Kontrakter!$B$6,Kontrakter!$C$6,H1266=Kontrakter!$B$7,Kontrakter!$C$7,H1266=Kontrakter!$B$8,Kontrakter!$C$8,H1266=Kontrakter!$B$9,Kontrakter!$C$9,H1266=Kontrakter!$B$10,Kontrakter!$C$10,H1266=Kontrakter!$B$11,Kontrakter!$C$11)</f>
        <v>Elsikkerhet Norge AS</v>
      </c>
      <c r="M1266" s="45" cm="1">
        <f t="array" ref="M1266">_xlfn.IFS(L1266=Kontrakter!$C$3,Kontrakter!$D$3,L1266=Kontrakter!$C$2,Kontrakter!$D$2,L1266=Kontrakter!$C$4,Kontrakter!$D$4,L1266=Kontrakter!$C$5,Kontrakter!$D$5,L1266=Kontrakter!$C$6,Kontrakter!$D$6,L1266=Kontrakter!$C$7,Kontrakter!$D$7,L1266=Kontrakter!$C$8,Kontrakter!$D$8,L1266=Kontrakter!$C$9,Kontrakter!$D$9,L1266=Kontrakter!$C$10,Kontrakter!$D$10,L1266=Kontrakter!$C$11,Kontrakter!$D$11)</f>
        <v>48055999</v>
      </c>
      <c r="N1266" s="47" t="str" cm="1">
        <f t="array" ref="N1266">_xlfn.IFS(L1266=Kontrakter!$C$3,Kontrakter!$E$3,L1266=Kontrakter!$C$2,Kontrakter!$E$2,L1266=Kontrakter!$C$4,Kontrakter!$E$4,L1266=Kontrakter!$C$5,Kontrakter!$E$5,L1266=Kontrakter!$C$6,Kontrakter!$E$6,L1266=Kontrakter!$C$7,Kontrakter!$E$7,L1266=Kontrakter!$C$8,Kontrakter!$E$8,L1266=Kontrakter!$C$9,Kontrakter!$E$9,L1266=Kontrakter!$C$10,Kontrakter!$E$10,L1266=Kontrakter!$C$11,Kontrakter!$E$11)</f>
        <v>tilsyn@elvia.no</v>
      </c>
    </row>
    <row r="1267" spans="1:14" s="42" customFormat="1" x14ac:dyDescent="0.3">
      <c r="A1267" s="48">
        <v>2850</v>
      </c>
      <c r="B1267" s="42" t="s">
        <v>1347</v>
      </c>
      <c r="C1267" s="42" t="s">
        <v>1587</v>
      </c>
      <c r="F1267" s="42">
        <v>3442</v>
      </c>
      <c r="G1267" s="42" t="s">
        <v>1237</v>
      </c>
      <c r="H1267" s="45" t="s">
        <v>1373</v>
      </c>
      <c r="I1267" s="46">
        <v>9</v>
      </c>
      <c r="J1267" s="46" t="s">
        <v>1419</v>
      </c>
      <c r="K1267" s="46"/>
      <c r="L1267" s="45" t="str" cm="1">
        <f t="array" ref="L1267">_xlfn.IFS(H1267=Kontrakter!$B$3,Kontrakter!$C$3,H1267=Kontrakter!$B$2,Kontrakter!$C$2,H1267=Kontrakter!$B$4,Kontrakter!$C$4,H1267=Kontrakter!$B$5,Kontrakter!$C$5,H1267=Kontrakter!$B$6,Kontrakter!$C$6,H1267=Kontrakter!$B$7,Kontrakter!$C$7,H1267=Kontrakter!$B$8,Kontrakter!$C$8,H1267=Kontrakter!$B$9,Kontrakter!$C$9,H1267=Kontrakter!$B$10,Kontrakter!$C$10,H1267=Kontrakter!$B$11,Kontrakter!$C$11)</f>
        <v>Elsikkerhet Norge AS</v>
      </c>
      <c r="M1267" s="45" cm="1">
        <f t="array" ref="M1267">_xlfn.IFS(L1267=Kontrakter!$C$3,Kontrakter!$D$3,L1267=Kontrakter!$C$2,Kontrakter!$D$2,L1267=Kontrakter!$C$4,Kontrakter!$D$4,L1267=Kontrakter!$C$5,Kontrakter!$D$5,L1267=Kontrakter!$C$6,Kontrakter!$D$6,L1267=Kontrakter!$C$7,Kontrakter!$D$7,L1267=Kontrakter!$C$8,Kontrakter!$D$8,L1267=Kontrakter!$C$9,Kontrakter!$D$9,L1267=Kontrakter!$C$10,Kontrakter!$D$10,L1267=Kontrakter!$C$11,Kontrakter!$D$11)</f>
        <v>48055999</v>
      </c>
      <c r="N1267" s="47" t="str" cm="1">
        <f t="array" ref="N1267">_xlfn.IFS(L1267=Kontrakter!$C$3,Kontrakter!$E$3,L1267=Kontrakter!$C$2,Kontrakter!$E$2,L1267=Kontrakter!$C$4,Kontrakter!$E$4,L1267=Kontrakter!$C$5,Kontrakter!$E$5,L1267=Kontrakter!$C$6,Kontrakter!$E$6,L1267=Kontrakter!$C$7,Kontrakter!$E$7,L1267=Kontrakter!$C$8,Kontrakter!$E$8,L1267=Kontrakter!$C$9,Kontrakter!$E$9,L1267=Kontrakter!$C$10,Kontrakter!$E$10,L1267=Kontrakter!$C$11,Kontrakter!$E$11)</f>
        <v>tilsyn@elvia.no</v>
      </c>
    </row>
    <row r="1268" spans="1:14" s="42" customFormat="1" x14ac:dyDescent="0.3">
      <c r="A1268" s="48">
        <v>2858</v>
      </c>
      <c r="B1268" s="42" t="s">
        <v>1346</v>
      </c>
      <c r="C1268" s="42" t="s">
        <v>1588</v>
      </c>
      <c r="F1268" s="42">
        <v>3442</v>
      </c>
      <c r="G1268" s="42" t="s">
        <v>1237</v>
      </c>
      <c r="H1268" s="45" t="s">
        <v>1373</v>
      </c>
      <c r="I1268" s="46">
        <v>9</v>
      </c>
      <c r="J1268" s="46" t="s">
        <v>1419</v>
      </c>
      <c r="K1268" s="46"/>
      <c r="L1268" s="45" t="str" cm="1">
        <f t="array" ref="L1268">_xlfn.IFS(H1268=Kontrakter!$B$3,Kontrakter!$C$3,H1268=Kontrakter!$B$2,Kontrakter!$C$2,H1268=Kontrakter!$B$4,Kontrakter!$C$4,H1268=Kontrakter!$B$5,Kontrakter!$C$5,H1268=Kontrakter!$B$6,Kontrakter!$C$6,H1268=Kontrakter!$B$7,Kontrakter!$C$7,H1268=Kontrakter!$B$8,Kontrakter!$C$8,H1268=Kontrakter!$B$9,Kontrakter!$C$9,H1268=Kontrakter!$B$10,Kontrakter!$C$10,H1268=Kontrakter!$B$11,Kontrakter!$C$11)</f>
        <v>Elsikkerhet Norge AS</v>
      </c>
      <c r="M1268" s="45" cm="1">
        <f t="array" ref="M1268">_xlfn.IFS(L1268=Kontrakter!$C$3,Kontrakter!$D$3,L1268=Kontrakter!$C$2,Kontrakter!$D$2,L1268=Kontrakter!$C$4,Kontrakter!$D$4,L1268=Kontrakter!$C$5,Kontrakter!$D$5,L1268=Kontrakter!$C$6,Kontrakter!$D$6,L1268=Kontrakter!$C$7,Kontrakter!$D$7,L1268=Kontrakter!$C$8,Kontrakter!$D$8,L1268=Kontrakter!$C$9,Kontrakter!$D$9,L1268=Kontrakter!$C$10,Kontrakter!$D$10,L1268=Kontrakter!$C$11,Kontrakter!$D$11)</f>
        <v>48055999</v>
      </c>
      <c r="N1268" s="47" t="str" cm="1">
        <f t="array" ref="N1268">_xlfn.IFS(L1268=Kontrakter!$C$3,Kontrakter!$E$3,L1268=Kontrakter!$C$2,Kontrakter!$E$2,L1268=Kontrakter!$C$4,Kontrakter!$E$4,L1268=Kontrakter!$C$5,Kontrakter!$E$5,L1268=Kontrakter!$C$6,Kontrakter!$E$6,L1268=Kontrakter!$C$7,Kontrakter!$E$7,L1268=Kontrakter!$C$8,Kontrakter!$E$8,L1268=Kontrakter!$C$9,Kontrakter!$E$9,L1268=Kontrakter!$C$10,Kontrakter!$E$10,L1268=Kontrakter!$C$11,Kontrakter!$E$11)</f>
        <v>tilsyn@elvia.no</v>
      </c>
    </row>
    <row r="1269" spans="1:14" s="42" customFormat="1" x14ac:dyDescent="0.3">
      <c r="A1269" s="48">
        <v>2864</v>
      </c>
      <c r="B1269" s="42" t="s">
        <v>1635</v>
      </c>
      <c r="G1269" s="42" t="s">
        <v>1237</v>
      </c>
      <c r="H1269" s="45" t="s">
        <v>1373</v>
      </c>
      <c r="I1269" s="46">
        <v>9</v>
      </c>
      <c r="J1269" s="46" t="s">
        <v>1636</v>
      </c>
      <c r="K1269" s="46"/>
      <c r="L1269" s="45" t="str" cm="1">
        <f t="array" ref="L1269">_xlfn.IFS(H1269=Kontrakter!$B$3,Kontrakter!$C$3,H1269=Kontrakter!$B$2,Kontrakter!$C$2,H1269=Kontrakter!$B$4,Kontrakter!$C$4,H1269=Kontrakter!$B$5,Kontrakter!$C$5,H1269=Kontrakter!$B$6,Kontrakter!$C$6,H1269=Kontrakter!$B$7,Kontrakter!$C$7,H1269=Kontrakter!$B$8,Kontrakter!$C$8,H1269=Kontrakter!$B$9,Kontrakter!$C$9,H1269=Kontrakter!$B$10,Kontrakter!$C$10,H1269=Kontrakter!$B$11,Kontrakter!$C$11)</f>
        <v>Elsikkerhet Norge AS</v>
      </c>
      <c r="M1269" s="45" cm="1">
        <f t="array" ref="M1269">_xlfn.IFS(L1269=Kontrakter!$C$3,Kontrakter!$D$3,L1269=Kontrakter!$C$2,Kontrakter!$D$2,L1269=Kontrakter!$C$4,Kontrakter!$D$4,L1269=Kontrakter!$C$5,Kontrakter!$D$5,L1269=Kontrakter!$C$6,Kontrakter!$D$6,L1269=Kontrakter!$C$7,Kontrakter!$D$7,L1269=Kontrakter!$C$8,Kontrakter!$D$8,L1269=Kontrakter!$C$9,Kontrakter!$D$9,L1269=Kontrakter!$C$10,Kontrakter!$D$10,L1269=Kontrakter!$C$11,Kontrakter!$D$11)</f>
        <v>48055999</v>
      </c>
      <c r="N1269" s="47" t="str" cm="1">
        <f t="array" ref="N1269">_xlfn.IFS(L1269=Kontrakter!$C$3,Kontrakter!$E$3,L1269=Kontrakter!$C$2,Kontrakter!$E$2,L1269=Kontrakter!$C$4,Kontrakter!$E$4,L1269=Kontrakter!$C$5,Kontrakter!$E$5,L1269=Kontrakter!$C$6,Kontrakter!$E$6,L1269=Kontrakter!$C$7,Kontrakter!$E$7,L1269=Kontrakter!$C$8,Kontrakter!$E$8,L1269=Kontrakter!$C$9,Kontrakter!$E$9,L1269=Kontrakter!$C$10,Kontrakter!$E$10,L1269=Kontrakter!$C$11,Kontrakter!$E$11)</f>
        <v>tilsyn@elvia.no</v>
      </c>
    </row>
    <row r="1270" spans="1:14" s="42" customFormat="1" x14ac:dyDescent="0.3">
      <c r="A1270" s="48">
        <v>2870</v>
      </c>
      <c r="B1270" s="42" t="s">
        <v>1637</v>
      </c>
      <c r="G1270" s="42" t="s">
        <v>1237</v>
      </c>
      <c r="H1270" s="45" t="s">
        <v>1373</v>
      </c>
      <c r="I1270" s="46">
        <v>9</v>
      </c>
      <c r="J1270" s="46" t="s">
        <v>1638</v>
      </c>
      <c r="K1270" s="46"/>
      <c r="L1270" s="45" t="str" cm="1">
        <f t="array" ref="L1270">_xlfn.IFS(H1270=Kontrakter!$B$3,Kontrakter!$C$3,H1270=Kontrakter!$B$2,Kontrakter!$C$2,H1270=Kontrakter!$B$4,Kontrakter!$C$4,H1270=Kontrakter!$B$5,Kontrakter!$C$5,H1270=Kontrakter!$B$6,Kontrakter!$C$6,H1270=Kontrakter!$B$7,Kontrakter!$C$7,H1270=Kontrakter!$B$8,Kontrakter!$C$8,H1270=Kontrakter!$B$9,Kontrakter!$C$9,H1270=Kontrakter!$B$10,Kontrakter!$C$10,H1270=Kontrakter!$B$11,Kontrakter!$C$11)</f>
        <v>Elsikkerhet Norge AS</v>
      </c>
      <c r="M1270" s="45" cm="1">
        <f t="array" ref="M1270">_xlfn.IFS(L1270=Kontrakter!$C$3,Kontrakter!$D$3,L1270=Kontrakter!$C$2,Kontrakter!$D$2,L1270=Kontrakter!$C$4,Kontrakter!$D$4,L1270=Kontrakter!$C$5,Kontrakter!$D$5,L1270=Kontrakter!$C$6,Kontrakter!$D$6,L1270=Kontrakter!$C$7,Kontrakter!$D$7,L1270=Kontrakter!$C$8,Kontrakter!$D$8,L1270=Kontrakter!$C$9,Kontrakter!$D$9,L1270=Kontrakter!$C$10,Kontrakter!$D$10,L1270=Kontrakter!$C$11,Kontrakter!$D$11)</f>
        <v>48055999</v>
      </c>
      <c r="N1270" s="47" t="str" cm="1">
        <f t="array" ref="N1270">_xlfn.IFS(L1270=Kontrakter!$C$3,Kontrakter!$E$3,L1270=Kontrakter!$C$2,Kontrakter!$E$2,L1270=Kontrakter!$C$4,Kontrakter!$E$4,L1270=Kontrakter!$C$5,Kontrakter!$E$5,L1270=Kontrakter!$C$6,Kontrakter!$E$6,L1270=Kontrakter!$C$7,Kontrakter!$E$7,L1270=Kontrakter!$C$8,Kontrakter!$E$8,L1270=Kontrakter!$C$9,Kontrakter!$E$9,L1270=Kontrakter!$C$10,Kontrakter!$E$10,L1270=Kontrakter!$C$11,Kontrakter!$E$11)</f>
        <v>tilsyn@elvia.no</v>
      </c>
    </row>
    <row r="1271" spans="1:14" s="42" customFormat="1" x14ac:dyDescent="0.3">
      <c r="A1271" s="48">
        <v>2880</v>
      </c>
      <c r="B1271" s="42" t="s">
        <v>1639</v>
      </c>
      <c r="G1271" s="42" t="s">
        <v>1237</v>
      </c>
      <c r="H1271" s="45" t="s">
        <v>1373</v>
      </c>
      <c r="I1271" s="46">
        <v>9</v>
      </c>
      <c r="J1271" s="46" t="s">
        <v>1638</v>
      </c>
      <c r="K1271" s="46"/>
      <c r="L1271" s="45" t="str" cm="1">
        <f t="array" ref="L1271">_xlfn.IFS(H1271=Kontrakter!$B$3,Kontrakter!$C$3,H1271=Kontrakter!$B$2,Kontrakter!$C$2,H1271=Kontrakter!$B$4,Kontrakter!$C$4,H1271=Kontrakter!$B$5,Kontrakter!$C$5,H1271=Kontrakter!$B$6,Kontrakter!$C$6,H1271=Kontrakter!$B$7,Kontrakter!$C$7,H1271=Kontrakter!$B$8,Kontrakter!$C$8,H1271=Kontrakter!$B$9,Kontrakter!$C$9,H1271=Kontrakter!$B$10,Kontrakter!$C$10,H1271=Kontrakter!$B$11,Kontrakter!$C$11)</f>
        <v>Elsikkerhet Norge AS</v>
      </c>
      <c r="M1271" s="45" cm="1">
        <f t="array" ref="M1271">_xlfn.IFS(L1271=Kontrakter!$C$3,Kontrakter!$D$3,L1271=Kontrakter!$C$2,Kontrakter!$D$2,L1271=Kontrakter!$C$4,Kontrakter!$D$4,L1271=Kontrakter!$C$5,Kontrakter!$D$5,L1271=Kontrakter!$C$6,Kontrakter!$D$6,L1271=Kontrakter!$C$7,Kontrakter!$D$7,L1271=Kontrakter!$C$8,Kontrakter!$D$8,L1271=Kontrakter!$C$9,Kontrakter!$D$9,L1271=Kontrakter!$C$10,Kontrakter!$D$10,L1271=Kontrakter!$C$11,Kontrakter!$D$11)</f>
        <v>48055999</v>
      </c>
      <c r="N1271" s="47" t="str" cm="1">
        <f t="array" ref="N1271">_xlfn.IFS(L1271=Kontrakter!$C$3,Kontrakter!$E$3,L1271=Kontrakter!$C$2,Kontrakter!$E$2,L1271=Kontrakter!$C$4,Kontrakter!$E$4,L1271=Kontrakter!$C$5,Kontrakter!$E$5,L1271=Kontrakter!$C$6,Kontrakter!$E$6,L1271=Kontrakter!$C$7,Kontrakter!$E$7,L1271=Kontrakter!$C$8,Kontrakter!$E$8,L1271=Kontrakter!$C$9,Kontrakter!$E$9,L1271=Kontrakter!$C$10,Kontrakter!$E$10,L1271=Kontrakter!$C$11,Kontrakter!$E$11)</f>
        <v>tilsyn@elvia.no</v>
      </c>
    </row>
    <row r="1272" spans="1:14" s="42" customFormat="1" x14ac:dyDescent="0.3">
      <c r="A1272" s="48">
        <v>2910</v>
      </c>
      <c r="B1272" s="42" t="s">
        <v>1640</v>
      </c>
      <c r="G1272" s="42" t="s">
        <v>1237</v>
      </c>
      <c r="H1272" s="45" t="s">
        <v>1373</v>
      </c>
      <c r="I1272" s="46">
        <v>9</v>
      </c>
      <c r="J1272" s="46" t="s">
        <v>1641</v>
      </c>
      <c r="K1272" s="46"/>
      <c r="L1272" s="45" t="str" cm="1">
        <f t="array" ref="L1272">_xlfn.IFS(H1272=Kontrakter!$B$3,Kontrakter!$C$3,H1272=Kontrakter!$B$2,Kontrakter!$C$2,H1272=Kontrakter!$B$4,Kontrakter!$C$4,H1272=Kontrakter!$B$5,Kontrakter!$C$5,H1272=Kontrakter!$B$6,Kontrakter!$C$6,H1272=Kontrakter!$B$7,Kontrakter!$C$7,H1272=Kontrakter!$B$8,Kontrakter!$C$8,H1272=Kontrakter!$B$9,Kontrakter!$C$9,H1272=Kontrakter!$B$10,Kontrakter!$C$10,H1272=Kontrakter!$B$11,Kontrakter!$C$11)</f>
        <v>Elsikkerhet Norge AS</v>
      </c>
      <c r="M1272" s="45" cm="1">
        <f t="array" ref="M1272">_xlfn.IFS(L1272=Kontrakter!$C$3,Kontrakter!$D$3,L1272=Kontrakter!$C$2,Kontrakter!$D$2,L1272=Kontrakter!$C$4,Kontrakter!$D$4,L1272=Kontrakter!$C$5,Kontrakter!$D$5,L1272=Kontrakter!$C$6,Kontrakter!$D$6,L1272=Kontrakter!$C$7,Kontrakter!$D$7,L1272=Kontrakter!$C$8,Kontrakter!$D$8,L1272=Kontrakter!$C$9,Kontrakter!$D$9,L1272=Kontrakter!$C$10,Kontrakter!$D$10,L1272=Kontrakter!$C$11,Kontrakter!$D$11)</f>
        <v>48055999</v>
      </c>
      <c r="N1272" s="47" t="str" cm="1">
        <f t="array" ref="N1272">_xlfn.IFS(L1272=Kontrakter!$C$3,Kontrakter!$E$3,L1272=Kontrakter!$C$2,Kontrakter!$E$2,L1272=Kontrakter!$C$4,Kontrakter!$E$4,L1272=Kontrakter!$C$5,Kontrakter!$E$5,L1272=Kontrakter!$C$6,Kontrakter!$E$6,L1272=Kontrakter!$C$7,Kontrakter!$E$7,L1272=Kontrakter!$C$8,Kontrakter!$E$8,L1272=Kontrakter!$C$9,Kontrakter!$E$9,L1272=Kontrakter!$C$10,Kontrakter!$E$10,L1272=Kontrakter!$C$11,Kontrakter!$E$11)</f>
        <v>tilsyn@elvia.no</v>
      </c>
    </row>
    <row r="1273" spans="1:14" s="42" customFormat="1" x14ac:dyDescent="0.3">
      <c r="A1273" s="48">
        <v>2917</v>
      </c>
      <c r="B1273" s="42" t="s">
        <v>1642</v>
      </c>
      <c r="G1273" s="42" t="s">
        <v>1237</v>
      </c>
      <c r="H1273" s="45" t="s">
        <v>1373</v>
      </c>
      <c r="I1273" s="46">
        <v>9</v>
      </c>
      <c r="J1273" s="46" t="s">
        <v>1641</v>
      </c>
      <c r="K1273" s="46"/>
      <c r="L1273" s="45" t="str" cm="1">
        <f t="array" ref="L1273">_xlfn.IFS(H1273=Kontrakter!$B$3,Kontrakter!$C$3,H1273=Kontrakter!$B$2,Kontrakter!$C$2,H1273=Kontrakter!$B$4,Kontrakter!$C$4,H1273=Kontrakter!$B$5,Kontrakter!$C$5,H1273=Kontrakter!$B$6,Kontrakter!$C$6,H1273=Kontrakter!$B$7,Kontrakter!$C$7,H1273=Kontrakter!$B$8,Kontrakter!$C$8,H1273=Kontrakter!$B$9,Kontrakter!$C$9,H1273=Kontrakter!$B$10,Kontrakter!$C$10,H1273=Kontrakter!$B$11,Kontrakter!$C$11)</f>
        <v>Elsikkerhet Norge AS</v>
      </c>
      <c r="M1273" s="45" cm="1">
        <f t="array" ref="M1273">_xlfn.IFS(L1273=Kontrakter!$C$3,Kontrakter!$D$3,L1273=Kontrakter!$C$2,Kontrakter!$D$2,L1273=Kontrakter!$C$4,Kontrakter!$D$4,L1273=Kontrakter!$C$5,Kontrakter!$D$5,L1273=Kontrakter!$C$6,Kontrakter!$D$6,L1273=Kontrakter!$C$7,Kontrakter!$D$7,L1273=Kontrakter!$C$8,Kontrakter!$D$8,L1273=Kontrakter!$C$9,Kontrakter!$D$9,L1273=Kontrakter!$C$10,Kontrakter!$D$10,L1273=Kontrakter!$C$11,Kontrakter!$D$11)</f>
        <v>48055999</v>
      </c>
      <c r="N1273" s="47" t="str" cm="1">
        <f t="array" ref="N1273">_xlfn.IFS(L1273=Kontrakter!$C$3,Kontrakter!$E$3,L1273=Kontrakter!$C$2,Kontrakter!$E$2,L1273=Kontrakter!$C$4,Kontrakter!$E$4,L1273=Kontrakter!$C$5,Kontrakter!$E$5,L1273=Kontrakter!$C$6,Kontrakter!$E$6,L1273=Kontrakter!$C$7,Kontrakter!$E$7,L1273=Kontrakter!$C$8,Kontrakter!$E$8,L1273=Kontrakter!$C$9,Kontrakter!$E$9,L1273=Kontrakter!$C$10,Kontrakter!$E$10,L1273=Kontrakter!$C$11,Kontrakter!$E$11)</f>
        <v>tilsyn@elvia.no</v>
      </c>
    </row>
    <row r="1274" spans="1:14" s="42" customFormat="1" x14ac:dyDescent="0.3">
      <c r="A1274" s="48">
        <v>2920</v>
      </c>
      <c r="B1274" s="42" t="s">
        <v>1643</v>
      </c>
      <c r="G1274" s="42" t="s">
        <v>1237</v>
      </c>
      <c r="H1274" s="45" t="s">
        <v>1373</v>
      </c>
      <c r="I1274" s="46">
        <v>9</v>
      </c>
      <c r="J1274" s="46" t="s">
        <v>1641</v>
      </c>
      <c r="K1274" s="46"/>
      <c r="L1274" s="45" t="str" cm="1">
        <f t="array" ref="L1274">_xlfn.IFS(H1274=Kontrakter!$B$3,Kontrakter!$C$3,H1274=Kontrakter!$B$2,Kontrakter!$C$2,H1274=Kontrakter!$B$4,Kontrakter!$C$4,H1274=Kontrakter!$B$5,Kontrakter!$C$5,H1274=Kontrakter!$B$6,Kontrakter!$C$6,H1274=Kontrakter!$B$7,Kontrakter!$C$7,H1274=Kontrakter!$B$8,Kontrakter!$C$8,H1274=Kontrakter!$B$9,Kontrakter!$C$9,H1274=Kontrakter!$B$10,Kontrakter!$C$10,H1274=Kontrakter!$B$11,Kontrakter!$C$11)</f>
        <v>Elsikkerhet Norge AS</v>
      </c>
      <c r="M1274" s="45" cm="1">
        <f t="array" ref="M1274">_xlfn.IFS(L1274=Kontrakter!$C$3,Kontrakter!$D$3,L1274=Kontrakter!$C$2,Kontrakter!$D$2,L1274=Kontrakter!$C$4,Kontrakter!$D$4,L1274=Kontrakter!$C$5,Kontrakter!$D$5,L1274=Kontrakter!$C$6,Kontrakter!$D$6,L1274=Kontrakter!$C$7,Kontrakter!$D$7,L1274=Kontrakter!$C$8,Kontrakter!$D$8,L1274=Kontrakter!$C$9,Kontrakter!$D$9,L1274=Kontrakter!$C$10,Kontrakter!$D$10,L1274=Kontrakter!$C$11,Kontrakter!$D$11)</f>
        <v>48055999</v>
      </c>
      <c r="N1274" s="47" t="str" cm="1">
        <f t="array" ref="N1274">_xlfn.IFS(L1274=Kontrakter!$C$3,Kontrakter!$E$3,L1274=Kontrakter!$C$2,Kontrakter!$E$2,L1274=Kontrakter!$C$4,Kontrakter!$E$4,L1274=Kontrakter!$C$5,Kontrakter!$E$5,L1274=Kontrakter!$C$6,Kontrakter!$E$6,L1274=Kontrakter!$C$7,Kontrakter!$E$7,L1274=Kontrakter!$C$8,Kontrakter!$E$8,L1274=Kontrakter!$C$9,Kontrakter!$E$9,L1274=Kontrakter!$C$10,Kontrakter!$E$10,L1274=Kontrakter!$C$11,Kontrakter!$E$11)</f>
        <v>tilsyn@elvia.no</v>
      </c>
    </row>
    <row r="1275" spans="1:14" s="42" customFormat="1" x14ac:dyDescent="0.3">
      <c r="A1275" s="48">
        <v>2930</v>
      </c>
      <c r="B1275" s="42" t="s">
        <v>1644</v>
      </c>
      <c r="G1275" s="42" t="s">
        <v>1237</v>
      </c>
      <c r="H1275" s="45" t="s">
        <v>1373</v>
      </c>
      <c r="I1275" s="46">
        <v>9</v>
      </c>
      <c r="J1275" s="46" t="s">
        <v>1645</v>
      </c>
      <c r="K1275" s="46"/>
      <c r="L1275" s="45" t="str" cm="1">
        <f t="array" ref="L1275">_xlfn.IFS(H1275=Kontrakter!$B$3,Kontrakter!$C$3,H1275=Kontrakter!$B$2,Kontrakter!$C$2,H1275=Kontrakter!$B$4,Kontrakter!$C$4,H1275=Kontrakter!$B$5,Kontrakter!$C$5,H1275=Kontrakter!$B$6,Kontrakter!$C$6,H1275=Kontrakter!$B$7,Kontrakter!$C$7,H1275=Kontrakter!$B$8,Kontrakter!$C$8,H1275=Kontrakter!$B$9,Kontrakter!$C$9,H1275=Kontrakter!$B$10,Kontrakter!$C$10,H1275=Kontrakter!$B$11,Kontrakter!$C$11)</f>
        <v>Elsikkerhet Norge AS</v>
      </c>
      <c r="M1275" s="45" cm="1">
        <f t="array" ref="M1275">_xlfn.IFS(L1275=Kontrakter!$C$3,Kontrakter!$D$3,L1275=Kontrakter!$C$2,Kontrakter!$D$2,L1275=Kontrakter!$C$4,Kontrakter!$D$4,L1275=Kontrakter!$C$5,Kontrakter!$D$5,L1275=Kontrakter!$C$6,Kontrakter!$D$6,L1275=Kontrakter!$C$7,Kontrakter!$D$7,L1275=Kontrakter!$C$8,Kontrakter!$D$8,L1275=Kontrakter!$C$9,Kontrakter!$D$9,L1275=Kontrakter!$C$10,Kontrakter!$D$10,L1275=Kontrakter!$C$11,Kontrakter!$D$11)</f>
        <v>48055999</v>
      </c>
      <c r="N1275" s="47" t="str" cm="1">
        <f t="array" ref="N1275">_xlfn.IFS(L1275=Kontrakter!$C$3,Kontrakter!$E$3,L1275=Kontrakter!$C$2,Kontrakter!$E$2,L1275=Kontrakter!$C$4,Kontrakter!$E$4,L1275=Kontrakter!$C$5,Kontrakter!$E$5,L1275=Kontrakter!$C$6,Kontrakter!$E$6,L1275=Kontrakter!$C$7,Kontrakter!$E$7,L1275=Kontrakter!$C$8,Kontrakter!$E$8,L1275=Kontrakter!$C$9,Kontrakter!$E$9,L1275=Kontrakter!$C$10,Kontrakter!$E$10,L1275=Kontrakter!$C$11,Kontrakter!$E$11)</f>
        <v>tilsyn@elvia.no</v>
      </c>
    </row>
    <row r="1276" spans="1:14" s="42" customFormat="1" x14ac:dyDescent="0.3">
      <c r="A1276" s="48">
        <v>2937</v>
      </c>
      <c r="B1276" s="42" t="s">
        <v>1646</v>
      </c>
      <c r="G1276" s="42" t="s">
        <v>1237</v>
      </c>
      <c r="H1276" s="45" t="s">
        <v>1373</v>
      </c>
      <c r="I1276" s="46">
        <v>9</v>
      </c>
      <c r="J1276" s="46" t="s">
        <v>1645</v>
      </c>
      <c r="K1276" s="46"/>
      <c r="L1276" s="45" t="str" cm="1">
        <f t="array" ref="L1276">_xlfn.IFS(H1276=Kontrakter!$B$3,Kontrakter!$C$3,H1276=Kontrakter!$B$2,Kontrakter!$C$2,H1276=Kontrakter!$B$4,Kontrakter!$C$4,H1276=Kontrakter!$B$5,Kontrakter!$C$5,H1276=Kontrakter!$B$6,Kontrakter!$C$6,H1276=Kontrakter!$B$7,Kontrakter!$C$7,H1276=Kontrakter!$B$8,Kontrakter!$C$8,H1276=Kontrakter!$B$9,Kontrakter!$C$9,H1276=Kontrakter!$B$10,Kontrakter!$C$10,H1276=Kontrakter!$B$11,Kontrakter!$C$11)</f>
        <v>Elsikkerhet Norge AS</v>
      </c>
      <c r="M1276" s="45" cm="1">
        <f t="array" ref="M1276">_xlfn.IFS(L1276=Kontrakter!$C$3,Kontrakter!$D$3,L1276=Kontrakter!$C$2,Kontrakter!$D$2,L1276=Kontrakter!$C$4,Kontrakter!$D$4,L1276=Kontrakter!$C$5,Kontrakter!$D$5,L1276=Kontrakter!$C$6,Kontrakter!$D$6,L1276=Kontrakter!$C$7,Kontrakter!$D$7,L1276=Kontrakter!$C$8,Kontrakter!$D$8,L1276=Kontrakter!$C$9,Kontrakter!$D$9,L1276=Kontrakter!$C$10,Kontrakter!$D$10,L1276=Kontrakter!$C$11,Kontrakter!$D$11)</f>
        <v>48055999</v>
      </c>
      <c r="N1276" s="47" t="str" cm="1">
        <f t="array" ref="N1276">_xlfn.IFS(L1276=Kontrakter!$C$3,Kontrakter!$E$3,L1276=Kontrakter!$C$2,Kontrakter!$E$2,L1276=Kontrakter!$C$4,Kontrakter!$E$4,L1276=Kontrakter!$C$5,Kontrakter!$E$5,L1276=Kontrakter!$C$6,Kontrakter!$E$6,L1276=Kontrakter!$C$7,Kontrakter!$E$7,L1276=Kontrakter!$C$8,Kontrakter!$E$8,L1276=Kontrakter!$C$9,Kontrakter!$E$9,L1276=Kontrakter!$C$10,Kontrakter!$E$10,L1276=Kontrakter!$C$11,Kontrakter!$E$11)</f>
        <v>tilsyn@elvia.no</v>
      </c>
    </row>
    <row r="1277" spans="1:14" s="42" customFormat="1" x14ac:dyDescent="0.3">
      <c r="A1277" s="48">
        <v>2940</v>
      </c>
      <c r="B1277" s="42" t="s">
        <v>1647</v>
      </c>
      <c r="G1277" s="42" t="s">
        <v>1237</v>
      </c>
      <c r="H1277" s="45" t="s">
        <v>1373</v>
      </c>
      <c r="I1277" s="46">
        <v>9</v>
      </c>
      <c r="J1277" s="46" t="s">
        <v>1648</v>
      </c>
      <c r="K1277" s="46"/>
      <c r="L1277" s="45" t="str" cm="1">
        <f t="array" ref="L1277">_xlfn.IFS(H1277=Kontrakter!$B$3,Kontrakter!$C$3,H1277=Kontrakter!$B$2,Kontrakter!$C$2,H1277=Kontrakter!$B$4,Kontrakter!$C$4,H1277=Kontrakter!$B$5,Kontrakter!$C$5,H1277=Kontrakter!$B$6,Kontrakter!$C$6,H1277=Kontrakter!$B$7,Kontrakter!$C$7,H1277=Kontrakter!$B$8,Kontrakter!$C$8,H1277=Kontrakter!$B$9,Kontrakter!$C$9,H1277=Kontrakter!$B$10,Kontrakter!$C$10,H1277=Kontrakter!$B$11,Kontrakter!$C$11)</f>
        <v>Elsikkerhet Norge AS</v>
      </c>
      <c r="M1277" s="45" cm="1">
        <f t="array" ref="M1277">_xlfn.IFS(L1277=Kontrakter!$C$3,Kontrakter!$D$3,L1277=Kontrakter!$C$2,Kontrakter!$D$2,L1277=Kontrakter!$C$4,Kontrakter!$D$4,L1277=Kontrakter!$C$5,Kontrakter!$D$5,L1277=Kontrakter!$C$6,Kontrakter!$D$6,L1277=Kontrakter!$C$7,Kontrakter!$D$7,L1277=Kontrakter!$C$8,Kontrakter!$D$8,L1277=Kontrakter!$C$9,Kontrakter!$D$9,L1277=Kontrakter!$C$10,Kontrakter!$D$10,L1277=Kontrakter!$C$11,Kontrakter!$D$11)</f>
        <v>48055999</v>
      </c>
      <c r="N1277" s="47" t="str" cm="1">
        <f t="array" ref="N1277">_xlfn.IFS(L1277=Kontrakter!$C$3,Kontrakter!$E$3,L1277=Kontrakter!$C$2,Kontrakter!$E$2,L1277=Kontrakter!$C$4,Kontrakter!$E$4,L1277=Kontrakter!$C$5,Kontrakter!$E$5,L1277=Kontrakter!$C$6,Kontrakter!$E$6,L1277=Kontrakter!$C$7,Kontrakter!$E$7,L1277=Kontrakter!$C$8,Kontrakter!$E$8,L1277=Kontrakter!$C$9,Kontrakter!$E$9,L1277=Kontrakter!$C$10,Kontrakter!$E$10,L1277=Kontrakter!$C$11,Kontrakter!$E$11)</f>
        <v>tilsyn@elvia.no</v>
      </c>
    </row>
    <row r="1278" spans="1:14" s="42" customFormat="1" x14ac:dyDescent="0.3">
      <c r="A1278" s="48">
        <v>2952</v>
      </c>
      <c r="B1278" s="42" t="s">
        <v>1649</v>
      </c>
      <c r="G1278" s="42" t="s">
        <v>1237</v>
      </c>
      <c r="H1278" s="45" t="s">
        <v>1373</v>
      </c>
      <c r="I1278" s="46">
        <v>9</v>
      </c>
      <c r="J1278" s="46" t="s">
        <v>1648</v>
      </c>
      <c r="K1278" s="46"/>
      <c r="L1278" s="45" t="str" cm="1">
        <f t="array" ref="L1278">_xlfn.IFS(H1278=Kontrakter!$B$3,Kontrakter!$C$3,H1278=Kontrakter!$B$2,Kontrakter!$C$2,H1278=Kontrakter!$B$4,Kontrakter!$C$4,H1278=Kontrakter!$B$5,Kontrakter!$C$5,H1278=Kontrakter!$B$6,Kontrakter!$C$6,H1278=Kontrakter!$B$7,Kontrakter!$C$7,H1278=Kontrakter!$B$8,Kontrakter!$C$8,H1278=Kontrakter!$B$9,Kontrakter!$C$9,H1278=Kontrakter!$B$10,Kontrakter!$C$10,H1278=Kontrakter!$B$11,Kontrakter!$C$11)</f>
        <v>Elsikkerhet Norge AS</v>
      </c>
      <c r="M1278" s="45" cm="1">
        <f t="array" ref="M1278">_xlfn.IFS(L1278=Kontrakter!$C$3,Kontrakter!$D$3,L1278=Kontrakter!$C$2,Kontrakter!$D$2,L1278=Kontrakter!$C$4,Kontrakter!$D$4,L1278=Kontrakter!$C$5,Kontrakter!$D$5,L1278=Kontrakter!$C$6,Kontrakter!$D$6,L1278=Kontrakter!$C$7,Kontrakter!$D$7,L1278=Kontrakter!$C$8,Kontrakter!$D$8,L1278=Kontrakter!$C$9,Kontrakter!$D$9,L1278=Kontrakter!$C$10,Kontrakter!$D$10,L1278=Kontrakter!$C$11,Kontrakter!$D$11)</f>
        <v>48055999</v>
      </c>
      <c r="N1278" s="47" t="str" cm="1">
        <f t="array" ref="N1278">_xlfn.IFS(L1278=Kontrakter!$C$3,Kontrakter!$E$3,L1278=Kontrakter!$C$2,Kontrakter!$E$2,L1278=Kontrakter!$C$4,Kontrakter!$E$4,L1278=Kontrakter!$C$5,Kontrakter!$E$5,L1278=Kontrakter!$C$6,Kontrakter!$E$6,L1278=Kontrakter!$C$7,Kontrakter!$E$7,L1278=Kontrakter!$C$8,Kontrakter!$E$8,L1278=Kontrakter!$C$9,Kontrakter!$E$9,L1278=Kontrakter!$C$10,Kontrakter!$E$10,L1278=Kontrakter!$C$11,Kontrakter!$E$11)</f>
        <v>tilsyn@elvia.no</v>
      </c>
    </row>
    <row r="1279" spans="1:14" s="42" customFormat="1" x14ac:dyDescent="0.3">
      <c r="A1279" s="48">
        <v>2967</v>
      </c>
      <c r="B1279" s="42" t="s">
        <v>1650</v>
      </c>
      <c r="G1279" s="42" t="s">
        <v>1237</v>
      </c>
      <c r="H1279" s="45" t="s">
        <v>1374</v>
      </c>
      <c r="I1279" s="46">
        <v>10</v>
      </c>
      <c r="J1279" s="46" t="s">
        <v>1651</v>
      </c>
      <c r="K1279" s="46"/>
      <c r="L1279" s="45" t="str" cm="1">
        <f t="array" ref="L1279">_xlfn.IFS(H1279=Kontrakter!$B$3,Kontrakter!$C$3,H1279=Kontrakter!$B$2,Kontrakter!$C$2,H1279=Kontrakter!$B$4,Kontrakter!$C$4,H1279=Kontrakter!$B$5,Kontrakter!$C$5,H1279=Kontrakter!$B$6,Kontrakter!$C$6,H1279=Kontrakter!$B$7,Kontrakter!$C$7,H1279=Kontrakter!$B$8,Kontrakter!$C$8,H1279=Kontrakter!$B$9,Kontrakter!$C$9,H1279=Kontrakter!$B$10,Kontrakter!$C$10,H1279=Kontrakter!$B$11,Kontrakter!$C$11)</f>
        <v>Elsikkerhet Norge AS</v>
      </c>
      <c r="M1279" s="45" cm="1">
        <f t="array" ref="M1279">_xlfn.IFS(L1279=Kontrakter!$C$3,Kontrakter!$D$3,L1279=Kontrakter!$C$2,Kontrakter!$D$2,L1279=Kontrakter!$C$4,Kontrakter!$D$4,L1279=Kontrakter!$C$5,Kontrakter!$D$5,L1279=Kontrakter!$C$6,Kontrakter!$D$6,L1279=Kontrakter!$C$7,Kontrakter!$D$7,L1279=Kontrakter!$C$8,Kontrakter!$D$8,L1279=Kontrakter!$C$9,Kontrakter!$D$9,L1279=Kontrakter!$C$10,Kontrakter!$D$10,L1279=Kontrakter!$C$11,Kontrakter!$D$11)</f>
        <v>48055999</v>
      </c>
      <c r="N1279" s="47" t="str" cm="1">
        <f t="array" ref="N1279">_xlfn.IFS(L1279=Kontrakter!$C$3,Kontrakter!$E$3,L1279=Kontrakter!$C$2,Kontrakter!$E$2,L1279=Kontrakter!$C$4,Kontrakter!$E$4,L1279=Kontrakter!$C$5,Kontrakter!$E$5,L1279=Kontrakter!$C$6,Kontrakter!$E$6,L1279=Kontrakter!$C$7,Kontrakter!$E$7,L1279=Kontrakter!$C$8,Kontrakter!$E$8,L1279=Kontrakter!$C$9,Kontrakter!$E$9,L1279=Kontrakter!$C$10,Kontrakter!$E$10,L1279=Kontrakter!$C$11,Kontrakter!$E$11)</f>
        <v>tilsyn@elvia.no</v>
      </c>
    </row>
    <row r="1280" spans="1:14" s="42" customFormat="1" x14ac:dyDescent="0.3">
      <c r="A1280" s="48">
        <v>2977</v>
      </c>
      <c r="B1280" s="42" t="s">
        <v>1652</v>
      </c>
      <c r="G1280" s="42" t="s">
        <v>1237</v>
      </c>
      <c r="H1280" s="45" t="s">
        <v>1373</v>
      </c>
      <c r="I1280" s="46">
        <v>9</v>
      </c>
      <c r="J1280" s="46" t="s">
        <v>1653</v>
      </c>
      <c r="K1280" s="46"/>
      <c r="L1280" s="45" t="str" cm="1">
        <f t="array" ref="L1280">_xlfn.IFS(H1280=Kontrakter!$B$3,Kontrakter!$C$3,H1280=Kontrakter!$B$2,Kontrakter!$C$2,H1280=Kontrakter!$B$4,Kontrakter!$C$4,H1280=Kontrakter!$B$5,Kontrakter!$C$5,H1280=Kontrakter!$B$6,Kontrakter!$C$6,H1280=Kontrakter!$B$7,Kontrakter!$C$7,H1280=Kontrakter!$B$8,Kontrakter!$C$8,H1280=Kontrakter!$B$9,Kontrakter!$C$9,H1280=Kontrakter!$B$10,Kontrakter!$C$10,H1280=Kontrakter!$B$11,Kontrakter!$C$11)</f>
        <v>Elsikkerhet Norge AS</v>
      </c>
      <c r="M1280" s="45" cm="1">
        <f t="array" ref="M1280">_xlfn.IFS(L1280=Kontrakter!$C$3,Kontrakter!$D$3,L1280=Kontrakter!$C$2,Kontrakter!$D$2,L1280=Kontrakter!$C$4,Kontrakter!$D$4,L1280=Kontrakter!$C$5,Kontrakter!$D$5,L1280=Kontrakter!$C$6,Kontrakter!$D$6,L1280=Kontrakter!$C$7,Kontrakter!$D$7,L1280=Kontrakter!$C$8,Kontrakter!$D$8,L1280=Kontrakter!$C$9,Kontrakter!$D$9,L1280=Kontrakter!$C$10,Kontrakter!$D$10,L1280=Kontrakter!$C$11,Kontrakter!$D$11)</f>
        <v>48055999</v>
      </c>
      <c r="N1280" s="47" t="str" cm="1">
        <f t="array" ref="N1280">_xlfn.IFS(L1280=Kontrakter!$C$3,Kontrakter!$E$3,L1280=Kontrakter!$C$2,Kontrakter!$E$2,L1280=Kontrakter!$C$4,Kontrakter!$E$4,L1280=Kontrakter!$C$5,Kontrakter!$E$5,L1280=Kontrakter!$C$6,Kontrakter!$E$6,L1280=Kontrakter!$C$7,Kontrakter!$E$7,L1280=Kontrakter!$C$8,Kontrakter!$E$8,L1280=Kontrakter!$C$9,Kontrakter!$E$9,L1280=Kontrakter!$C$10,Kontrakter!$E$10,L1280=Kontrakter!$C$11,Kontrakter!$E$11)</f>
        <v>tilsyn@elvia.no</v>
      </c>
    </row>
    <row r="1281" spans="1:14" s="42" customFormat="1" x14ac:dyDescent="0.3">
      <c r="A1281" s="48">
        <v>3403</v>
      </c>
      <c r="B1281" s="42" t="s">
        <v>1654</v>
      </c>
      <c r="F1281" s="42">
        <v>3049</v>
      </c>
      <c r="G1281" s="42" t="s">
        <v>1602</v>
      </c>
      <c r="H1281" s="45" t="s">
        <v>1371</v>
      </c>
      <c r="I1281" s="46">
        <v>7</v>
      </c>
      <c r="J1281" s="46" t="s">
        <v>1654</v>
      </c>
      <c r="K1281" s="46"/>
      <c r="L1281" s="45" t="str" cm="1">
        <f t="array" ref="L1281">_xlfn.IFS(H1281=Kontrakter!$B$3,Kontrakter!$C$3,H1281=Kontrakter!$B$2,Kontrakter!$C$2,H1281=Kontrakter!$B$4,Kontrakter!$C$4,H1281=Kontrakter!$B$5,Kontrakter!$C$5,H1281=Kontrakter!$B$6,Kontrakter!$C$6,H1281=Kontrakter!$B$7,Kontrakter!$C$7,H1281=Kontrakter!$B$8,Kontrakter!$C$8,H1281=Kontrakter!$B$9,Kontrakter!$C$9,H1281=Kontrakter!$B$10,Kontrakter!$C$10,H1281=Kontrakter!$B$11,Kontrakter!$C$11)</f>
        <v>Rejlers Elsikkerhet AS</v>
      </c>
      <c r="M1281" s="45" cm="1">
        <f t="array" ref="M1281">_xlfn.IFS(L1281=Kontrakter!$C$3,Kontrakter!$D$3,L1281=Kontrakter!$C$2,Kontrakter!$D$2,L1281=Kontrakter!$C$4,Kontrakter!$D$4,L1281=Kontrakter!$C$5,Kontrakter!$D$5,L1281=Kontrakter!$C$6,Kontrakter!$D$6,L1281=Kontrakter!$C$7,Kontrakter!$D$7,L1281=Kontrakter!$C$8,Kontrakter!$D$8,L1281=Kontrakter!$C$9,Kontrakter!$D$9,L1281=Kontrakter!$C$10,Kontrakter!$D$10,L1281=Kontrakter!$C$11,Kontrakter!$D$11)</f>
        <v>95823000</v>
      </c>
      <c r="N1281" s="47" t="str" cm="1">
        <f t="array" ref="N1281">_xlfn.IFS(L1281=Kontrakter!$C$3,Kontrakter!$E$3,L1281=Kontrakter!$C$2,Kontrakter!$E$2,L1281=Kontrakter!$C$4,Kontrakter!$E$4,L1281=Kontrakter!$C$5,Kontrakter!$E$5,L1281=Kontrakter!$C$6,Kontrakter!$E$6,L1281=Kontrakter!$C$7,Kontrakter!$E$7,L1281=Kontrakter!$C$8,Kontrakter!$E$8,L1281=Kontrakter!$C$9,Kontrakter!$E$9,L1281=Kontrakter!$C$10,Kontrakter!$E$10,L1281=Kontrakter!$C$11,Kontrakter!$E$11)</f>
        <v>tilsyn@elvia.no</v>
      </c>
    </row>
    <row r="1282" spans="1:14" s="42" customFormat="1" x14ac:dyDescent="0.3">
      <c r="A1282" s="48">
        <v>3470</v>
      </c>
      <c r="B1282" s="42" t="s">
        <v>1655</v>
      </c>
      <c r="F1282" s="42">
        <v>3025</v>
      </c>
      <c r="G1282" s="42" t="s">
        <v>1602</v>
      </c>
      <c r="H1282" s="45" t="s">
        <v>1371</v>
      </c>
      <c r="I1282" s="46">
        <v>7</v>
      </c>
      <c r="J1282" s="46" t="s">
        <v>740</v>
      </c>
      <c r="K1282" s="46"/>
      <c r="L1282" s="45" t="str" cm="1">
        <f t="array" ref="L1282">_xlfn.IFS(H1282=Kontrakter!$B$3,Kontrakter!$C$3,H1282=Kontrakter!$B$2,Kontrakter!$C$2,H1282=Kontrakter!$B$4,Kontrakter!$C$4,H1282=Kontrakter!$B$5,Kontrakter!$C$5,H1282=Kontrakter!$B$6,Kontrakter!$C$6,H1282=Kontrakter!$B$7,Kontrakter!$C$7,H1282=Kontrakter!$B$8,Kontrakter!$C$8,H1282=Kontrakter!$B$9,Kontrakter!$C$9,H1282=Kontrakter!$B$10,Kontrakter!$C$10,H1282=Kontrakter!$B$11,Kontrakter!$C$11)</f>
        <v>Rejlers Elsikkerhet AS</v>
      </c>
      <c r="M1282" s="45" cm="1">
        <f t="array" ref="M1282">_xlfn.IFS(L1282=Kontrakter!$C$3,Kontrakter!$D$3,L1282=Kontrakter!$C$2,Kontrakter!$D$2,L1282=Kontrakter!$C$4,Kontrakter!$D$4,L1282=Kontrakter!$C$5,Kontrakter!$D$5,L1282=Kontrakter!$C$6,Kontrakter!$D$6,L1282=Kontrakter!$C$7,Kontrakter!$D$7,L1282=Kontrakter!$C$8,Kontrakter!$D$8,L1282=Kontrakter!$C$9,Kontrakter!$D$9,L1282=Kontrakter!$C$10,Kontrakter!$D$10,L1282=Kontrakter!$C$11,Kontrakter!$D$11)</f>
        <v>95823000</v>
      </c>
      <c r="N1282" s="47" t="str" cm="1">
        <f t="array" ref="N1282">_xlfn.IFS(L1282=Kontrakter!$C$3,Kontrakter!$E$3,L1282=Kontrakter!$C$2,Kontrakter!$E$2,L1282=Kontrakter!$C$4,Kontrakter!$E$4,L1282=Kontrakter!$C$5,Kontrakter!$E$5,L1282=Kontrakter!$C$6,Kontrakter!$E$6,L1282=Kontrakter!$C$7,Kontrakter!$E$7,L1282=Kontrakter!$C$8,Kontrakter!$E$8,L1282=Kontrakter!$C$9,Kontrakter!$E$9,L1282=Kontrakter!$C$10,Kontrakter!$E$10,L1282=Kontrakter!$C$11,Kontrakter!$E$11)</f>
        <v>tilsyn@elvia.no</v>
      </c>
    </row>
    <row r="1283" spans="1:14" s="42" customFormat="1" x14ac:dyDescent="0.3">
      <c r="A1283" s="48">
        <v>3538</v>
      </c>
      <c r="B1283" s="42" t="s">
        <v>1656</v>
      </c>
      <c r="F1283" s="42">
        <v>3038</v>
      </c>
      <c r="G1283" s="42" t="s">
        <v>1602</v>
      </c>
      <c r="H1283" s="45" t="s">
        <v>1371</v>
      </c>
      <c r="I1283" s="46">
        <v>7</v>
      </c>
      <c r="J1283" s="46" t="s">
        <v>1657</v>
      </c>
      <c r="K1283" s="46"/>
      <c r="L1283" s="45" t="str" cm="1">
        <f t="array" ref="L1283">_xlfn.IFS(H1283=Kontrakter!$B$3,Kontrakter!$C$3,H1283=Kontrakter!$B$2,Kontrakter!$C$2,H1283=Kontrakter!$B$4,Kontrakter!$C$4,H1283=Kontrakter!$B$5,Kontrakter!$C$5,H1283=Kontrakter!$B$6,Kontrakter!$C$6,H1283=Kontrakter!$B$7,Kontrakter!$C$7,H1283=Kontrakter!$B$8,Kontrakter!$C$8,H1283=Kontrakter!$B$9,Kontrakter!$C$9,H1283=Kontrakter!$B$10,Kontrakter!$C$10,H1283=Kontrakter!$B$11,Kontrakter!$C$11)</f>
        <v>Rejlers Elsikkerhet AS</v>
      </c>
      <c r="M1283" s="45" cm="1">
        <f t="array" ref="M1283">_xlfn.IFS(L1283=Kontrakter!$C$3,Kontrakter!$D$3,L1283=Kontrakter!$C$2,Kontrakter!$D$2,L1283=Kontrakter!$C$4,Kontrakter!$D$4,L1283=Kontrakter!$C$5,Kontrakter!$D$5,L1283=Kontrakter!$C$6,Kontrakter!$D$6,L1283=Kontrakter!$C$7,Kontrakter!$D$7,L1283=Kontrakter!$C$8,Kontrakter!$D$8,L1283=Kontrakter!$C$9,Kontrakter!$D$9,L1283=Kontrakter!$C$10,Kontrakter!$D$10,L1283=Kontrakter!$C$11,Kontrakter!$D$11)</f>
        <v>95823000</v>
      </c>
      <c r="N1283" s="47" t="str" cm="1">
        <f t="array" ref="N1283">_xlfn.IFS(L1283=Kontrakter!$C$3,Kontrakter!$E$3,L1283=Kontrakter!$C$2,Kontrakter!$E$2,L1283=Kontrakter!$C$4,Kontrakter!$E$4,L1283=Kontrakter!$C$5,Kontrakter!$E$5,L1283=Kontrakter!$C$6,Kontrakter!$E$6,L1283=Kontrakter!$C$7,Kontrakter!$E$7,L1283=Kontrakter!$C$8,Kontrakter!$E$8,L1283=Kontrakter!$C$9,Kontrakter!$E$9,L1283=Kontrakter!$C$10,Kontrakter!$E$10,L1283=Kontrakter!$C$11,Kontrakter!$E$11)</f>
        <v>tilsyn@elvia.no</v>
      </c>
    </row>
    <row r="1284" spans="1:14" s="42" customFormat="1" x14ac:dyDescent="0.3">
      <c r="A1284" s="48"/>
      <c r="H1284" s="45"/>
      <c r="I1284" s="46"/>
      <c r="J1284" s="46"/>
      <c r="K1284" s="46"/>
      <c r="L1284" s="45" t="e" cm="1">
        <f t="array" ref="L1284">_xlfn.IFS(H1284=Kontrakter!$B$3,Kontrakter!$C$3,H1284=Kontrakter!$B$2,Kontrakter!$C$2,H1284=Kontrakter!$B$4,Kontrakter!$C$4,H1284=Kontrakter!$B$5,Kontrakter!$C$5,H1284=Kontrakter!$B$6,Kontrakter!$C$6,H1284=Kontrakter!$B$7,Kontrakter!$C$7,H1284=Kontrakter!$B$8,Kontrakter!$C$8,H1284=Kontrakter!$B$9,Kontrakter!$C$9,H1284=Kontrakter!$B$10,Kontrakter!$C$10,H1284=Kontrakter!$B$11,Kontrakter!$C$11)</f>
        <v>#N/A</v>
      </c>
      <c r="M1284" s="45" t="e" cm="1">
        <f t="array" ref="M1284">_xlfn.IFS(L1284=Kontrakter!$C$3,Kontrakter!$D$3,L1284=Kontrakter!$C$2,Kontrakter!$D$2,L1284=Kontrakter!$C$4,Kontrakter!$D$4,L1284=Kontrakter!$C$5,Kontrakter!$D$5,L1284=Kontrakter!$C$6,Kontrakter!$D$6,L1284=Kontrakter!$C$7,Kontrakter!$D$7,L1284=Kontrakter!$C$8,Kontrakter!$D$8,L1284=Kontrakter!$C$9,Kontrakter!$D$9,L1284=Kontrakter!$C$10,Kontrakter!$D$10,L1284=Kontrakter!$C$11,Kontrakter!$D$11)</f>
        <v>#N/A</v>
      </c>
      <c r="N1284" s="47" t="e" cm="1">
        <f t="array" ref="N1284">_xlfn.IFS(L1284=Kontrakter!$C$3,Kontrakter!$E$3,L1284=Kontrakter!$C$2,Kontrakter!$E$2,L1284=Kontrakter!$C$4,Kontrakter!$E$4,L1284=Kontrakter!$C$5,Kontrakter!$E$5,L1284=Kontrakter!$C$6,Kontrakter!$E$6,L1284=Kontrakter!$C$7,Kontrakter!$E$7,L1284=Kontrakter!$C$8,Kontrakter!$E$8,L1284=Kontrakter!$C$9,Kontrakter!$E$9,L1284=Kontrakter!$C$10,Kontrakter!$E$10,L1284=Kontrakter!$C$11,Kontrakter!$E$11)</f>
        <v>#N/A</v>
      </c>
    </row>
    <row r="1285" spans="1:14" s="42" customFormat="1" x14ac:dyDescent="0.3">
      <c r="A1285" s="48"/>
      <c r="H1285" s="45"/>
      <c r="I1285" s="46"/>
      <c r="J1285" s="46"/>
      <c r="K1285" s="46"/>
      <c r="L1285" s="45" t="e" cm="1">
        <f t="array" ref="L1285">_xlfn.IFS(H1285=Kontrakter!$B$3,Kontrakter!$C$3,H1285=Kontrakter!$B$2,Kontrakter!$C$2,H1285=Kontrakter!$B$4,Kontrakter!$C$4,H1285=Kontrakter!$B$5,Kontrakter!$C$5,H1285=Kontrakter!$B$6,Kontrakter!$C$6,H1285=Kontrakter!$B$7,Kontrakter!$C$7,H1285=Kontrakter!$B$8,Kontrakter!$C$8,H1285=Kontrakter!$B$9,Kontrakter!$C$9,H1285=Kontrakter!$B$10,Kontrakter!$C$10,H1285=Kontrakter!$B$11,Kontrakter!$C$11)</f>
        <v>#N/A</v>
      </c>
      <c r="M1285" s="45" t="e" cm="1">
        <f t="array" ref="M1285">_xlfn.IFS(L1285=Kontrakter!$C$3,Kontrakter!$D$3,L1285=Kontrakter!$C$2,Kontrakter!$D$2,L1285=Kontrakter!$C$4,Kontrakter!$D$4,L1285=Kontrakter!$C$5,Kontrakter!$D$5,L1285=Kontrakter!$C$6,Kontrakter!$D$6,L1285=Kontrakter!$C$7,Kontrakter!$D$7,L1285=Kontrakter!$C$8,Kontrakter!$D$8,L1285=Kontrakter!$C$9,Kontrakter!$D$9,L1285=Kontrakter!$C$10,Kontrakter!$D$10,L1285=Kontrakter!$C$11,Kontrakter!$D$11)</f>
        <v>#N/A</v>
      </c>
      <c r="N1285" s="47" t="e" cm="1">
        <f t="array" ref="N1285">_xlfn.IFS(L1285=Kontrakter!$C$3,Kontrakter!$E$3,L1285=Kontrakter!$C$2,Kontrakter!$E$2,L1285=Kontrakter!$C$4,Kontrakter!$E$4,L1285=Kontrakter!$C$5,Kontrakter!$E$5,L1285=Kontrakter!$C$6,Kontrakter!$E$6,L1285=Kontrakter!$C$7,Kontrakter!$E$7,L1285=Kontrakter!$C$8,Kontrakter!$E$8,L1285=Kontrakter!$C$9,Kontrakter!$E$9,L1285=Kontrakter!$C$10,Kontrakter!$E$10,L1285=Kontrakter!$C$11,Kontrakter!$E$11)</f>
        <v>#N/A</v>
      </c>
    </row>
    <row r="1286" spans="1:14" s="42" customFormat="1" x14ac:dyDescent="0.3">
      <c r="A1286" s="48"/>
      <c r="H1286" s="45"/>
      <c r="I1286" s="46"/>
      <c r="J1286" s="46"/>
      <c r="K1286" s="46"/>
      <c r="L1286" s="45" t="e" cm="1">
        <f t="array" ref="L1286">_xlfn.IFS(H1286=Kontrakter!$B$3,Kontrakter!$C$3,H1286=Kontrakter!$B$2,Kontrakter!$C$2,H1286=Kontrakter!$B$4,Kontrakter!$C$4,H1286=Kontrakter!$B$5,Kontrakter!$C$5,H1286=Kontrakter!$B$6,Kontrakter!$C$6,H1286=Kontrakter!$B$7,Kontrakter!$C$7,H1286=Kontrakter!$B$8,Kontrakter!$C$8,H1286=Kontrakter!$B$9,Kontrakter!$C$9,H1286=Kontrakter!$B$10,Kontrakter!$C$10,H1286=Kontrakter!$B$11,Kontrakter!$C$11)</f>
        <v>#N/A</v>
      </c>
      <c r="M1286" s="45" t="e" cm="1">
        <f t="array" ref="M1286">_xlfn.IFS(L1286=Kontrakter!$C$3,Kontrakter!$D$3,L1286=Kontrakter!$C$2,Kontrakter!$D$2,L1286=Kontrakter!$C$4,Kontrakter!$D$4,L1286=Kontrakter!$C$5,Kontrakter!$D$5,L1286=Kontrakter!$C$6,Kontrakter!$D$6,L1286=Kontrakter!$C$7,Kontrakter!$D$7,L1286=Kontrakter!$C$8,Kontrakter!$D$8,L1286=Kontrakter!$C$9,Kontrakter!$D$9,L1286=Kontrakter!$C$10,Kontrakter!$D$10,L1286=Kontrakter!$C$11,Kontrakter!$D$11)</f>
        <v>#N/A</v>
      </c>
      <c r="N1286" s="47" t="e" cm="1">
        <f t="array" ref="N1286">_xlfn.IFS(L1286=Kontrakter!$C$3,Kontrakter!$E$3,L1286=Kontrakter!$C$2,Kontrakter!$E$2,L1286=Kontrakter!$C$4,Kontrakter!$E$4,L1286=Kontrakter!$C$5,Kontrakter!$E$5,L1286=Kontrakter!$C$6,Kontrakter!$E$6,L1286=Kontrakter!$C$7,Kontrakter!$E$7,L1286=Kontrakter!$C$8,Kontrakter!$E$8,L1286=Kontrakter!$C$9,Kontrakter!$E$9,L1286=Kontrakter!$C$10,Kontrakter!$E$10,L1286=Kontrakter!$C$11,Kontrakter!$E$11)</f>
        <v>#N/A</v>
      </c>
    </row>
    <row r="1287" spans="1:14" s="42" customFormat="1" x14ac:dyDescent="0.3">
      <c r="A1287" s="48"/>
      <c r="H1287" s="45"/>
      <c r="I1287" s="46"/>
      <c r="J1287" s="46"/>
      <c r="K1287" s="46"/>
      <c r="L1287" s="45" t="e" cm="1">
        <f t="array" ref="L1287">_xlfn.IFS(H1287=Kontrakter!$B$3,Kontrakter!$C$3,H1287=Kontrakter!$B$2,Kontrakter!$C$2,H1287=Kontrakter!$B$4,Kontrakter!$C$4,H1287=Kontrakter!$B$5,Kontrakter!$C$5,H1287=Kontrakter!$B$6,Kontrakter!$C$6,H1287=Kontrakter!$B$7,Kontrakter!$C$7,H1287=Kontrakter!$B$8,Kontrakter!$C$8,H1287=Kontrakter!$B$9,Kontrakter!$C$9,H1287=Kontrakter!$B$10,Kontrakter!$C$10,H1287=Kontrakter!$B$11,Kontrakter!$C$11)</f>
        <v>#N/A</v>
      </c>
      <c r="M1287" s="45" t="e" cm="1">
        <f t="array" ref="M1287">_xlfn.IFS(L1287=Kontrakter!$C$3,Kontrakter!$D$3,L1287=Kontrakter!$C$2,Kontrakter!$D$2,L1287=Kontrakter!$C$4,Kontrakter!$D$4,L1287=Kontrakter!$C$5,Kontrakter!$D$5,L1287=Kontrakter!$C$6,Kontrakter!$D$6,L1287=Kontrakter!$C$7,Kontrakter!$D$7,L1287=Kontrakter!$C$8,Kontrakter!$D$8,L1287=Kontrakter!$C$9,Kontrakter!$D$9,L1287=Kontrakter!$C$10,Kontrakter!$D$10,L1287=Kontrakter!$C$11,Kontrakter!$D$11)</f>
        <v>#N/A</v>
      </c>
      <c r="N1287" s="47" t="e" cm="1">
        <f t="array" ref="N1287">_xlfn.IFS(L1287=Kontrakter!$C$3,Kontrakter!$E$3,L1287=Kontrakter!$C$2,Kontrakter!$E$2,L1287=Kontrakter!$C$4,Kontrakter!$E$4,L1287=Kontrakter!$C$5,Kontrakter!$E$5,L1287=Kontrakter!$C$6,Kontrakter!$E$6,L1287=Kontrakter!$C$7,Kontrakter!$E$7,L1287=Kontrakter!$C$8,Kontrakter!$E$8,L1287=Kontrakter!$C$9,Kontrakter!$E$9,L1287=Kontrakter!$C$10,Kontrakter!$E$10,L1287=Kontrakter!$C$11,Kontrakter!$E$11)</f>
        <v>#N/A</v>
      </c>
    </row>
    <row r="1288" spans="1:14" s="42" customFormat="1" x14ac:dyDescent="0.3">
      <c r="A1288" s="48"/>
      <c r="H1288" s="45"/>
      <c r="I1288" s="46"/>
      <c r="J1288" s="46"/>
      <c r="K1288" s="46"/>
      <c r="L1288" s="45" t="e" cm="1">
        <f t="array" ref="L1288">_xlfn.IFS(H1288=Kontrakter!$B$3,Kontrakter!$C$3,H1288=Kontrakter!$B$2,Kontrakter!$C$2,H1288=Kontrakter!$B$4,Kontrakter!$C$4,H1288=Kontrakter!$B$5,Kontrakter!$C$5,H1288=Kontrakter!$B$6,Kontrakter!$C$6,H1288=Kontrakter!$B$7,Kontrakter!$C$7,H1288=Kontrakter!$B$8,Kontrakter!$C$8,H1288=Kontrakter!$B$9,Kontrakter!$C$9,H1288=Kontrakter!$B$10,Kontrakter!$C$10,H1288=Kontrakter!$B$11,Kontrakter!$C$11)</f>
        <v>#N/A</v>
      </c>
      <c r="M1288" s="45" t="e" cm="1">
        <f t="array" ref="M1288">_xlfn.IFS(L1288=Kontrakter!$C$3,Kontrakter!$D$3,L1288=Kontrakter!$C$2,Kontrakter!$D$2,L1288=Kontrakter!$C$4,Kontrakter!$D$4,L1288=Kontrakter!$C$5,Kontrakter!$D$5,L1288=Kontrakter!$C$6,Kontrakter!$D$6,L1288=Kontrakter!$C$7,Kontrakter!$D$7,L1288=Kontrakter!$C$8,Kontrakter!$D$8,L1288=Kontrakter!$C$9,Kontrakter!$D$9,L1288=Kontrakter!$C$10,Kontrakter!$D$10,L1288=Kontrakter!$C$11,Kontrakter!$D$11)</f>
        <v>#N/A</v>
      </c>
      <c r="N1288" s="47" t="e" cm="1">
        <f t="array" ref="N1288">_xlfn.IFS(L1288=Kontrakter!$C$3,Kontrakter!$E$3,L1288=Kontrakter!$C$2,Kontrakter!$E$2,L1288=Kontrakter!$C$4,Kontrakter!$E$4,L1288=Kontrakter!$C$5,Kontrakter!$E$5,L1288=Kontrakter!$C$6,Kontrakter!$E$6,L1288=Kontrakter!$C$7,Kontrakter!$E$7,L1288=Kontrakter!$C$8,Kontrakter!$E$8,L1288=Kontrakter!$C$9,Kontrakter!$E$9,L1288=Kontrakter!$C$10,Kontrakter!$E$10,L1288=Kontrakter!$C$11,Kontrakter!$E$11)</f>
        <v>#N/A</v>
      </c>
    </row>
    <row r="1289" spans="1:14" s="42" customFormat="1" x14ac:dyDescent="0.3">
      <c r="A1289" s="48"/>
      <c r="H1289" s="45"/>
      <c r="I1289" s="46"/>
      <c r="J1289" s="46"/>
      <c r="K1289" s="46"/>
      <c r="L1289" s="45" t="e" cm="1">
        <f t="array" ref="L1289">_xlfn.IFS(H1289=Kontrakter!$B$3,Kontrakter!$C$3,H1289=Kontrakter!$B$2,Kontrakter!$C$2,H1289=Kontrakter!$B$4,Kontrakter!$C$4,H1289=Kontrakter!$B$5,Kontrakter!$C$5,H1289=Kontrakter!$B$6,Kontrakter!$C$6,H1289=Kontrakter!$B$7,Kontrakter!$C$7,H1289=Kontrakter!$B$8,Kontrakter!$C$8,H1289=Kontrakter!$B$9,Kontrakter!$C$9,H1289=Kontrakter!$B$10,Kontrakter!$C$10,H1289=Kontrakter!$B$11,Kontrakter!$C$11)</f>
        <v>#N/A</v>
      </c>
      <c r="M1289" s="45" t="e" cm="1">
        <f t="array" ref="M1289">_xlfn.IFS(L1289=Kontrakter!$C$3,Kontrakter!$D$3,L1289=Kontrakter!$C$2,Kontrakter!$D$2,L1289=Kontrakter!$C$4,Kontrakter!$D$4,L1289=Kontrakter!$C$5,Kontrakter!$D$5,L1289=Kontrakter!$C$6,Kontrakter!$D$6,L1289=Kontrakter!$C$7,Kontrakter!$D$7,L1289=Kontrakter!$C$8,Kontrakter!$D$8,L1289=Kontrakter!$C$9,Kontrakter!$D$9,L1289=Kontrakter!$C$10,Kontrakter!$D$10,L1289=Kontrakter!$C$11,Kontrakter!$D$11)</f>
        <v>#N/A</v>
      </c>
      <c r="N1289" s="47" t="e" cm="1">
        <f t="array" ref="N1289">_xlfn.IFS(L1289=Kontrakter!$C$3,Kontrakter!$E$3,L1289=Kontrakter!$C$2,Kontrakter!$E$2,L1289=Kontrakter!$C$4,Kontrakter!$E$4,L1289=Kontrakter!$C$5,Kontrakter!$E$5,L1289=Kontrakter!$C$6,Kontrakter!$E$6,L1289=Kontrakter!$C$7,Kontrakter!$E$7,L1289=Kontrakter!$C$8,Kontrakter!$E$8,L1289=Kontrakter!$C$9,Kontrakter!$E$9,L1289=Kontrakter!$C$10,Kontrakter!$E$10,L1289=Kontrakter!$C$11,Kontrakter!$E$11)</f>
        <v>#N/A</v>
      </c>
    </row>
    <row r="1290" spans="1:14" s="42" customFormat="1" x14ac:dyDescent="0.3">
      <c r="A1290" s="48"/>
      <c r="H1290" s="45"/>
      <c r="I1290" s="46"/>
      <c r="J1290" s="46"/>
      <c r="K1290" s="46"/>
      <c r="L1290" s="45" t="e" cm="1">
        <f t="array" ref="L1290">_xlfn.IFS(H1290=Kontrakter!$B$3,Kontrakter!$C$3,H1290=Kontrakter!$B$2,Kontrakter!$C$2,H1290=Kontrakter!$B$4,Kontrakter!$C$4,H1290=Kontrakter!$B$5,Kontrakter!$C$5,H1290=Kontrakter!$B$6,Kontrakter!$C$6,H1290=Kontrakter!$B$7,Kontrakter!$C$7,H1290=Kontrakter!$B$8,Kontrakter!$C$8,H1290=Kontrakter!$B$9,Kontrakter!$C$9,H1290=Kontrakter!$B$10,Kontrakter!$C$10,H1290=Kontrakter!$B$11,Kontrakter!$C$11)</f>
        <v>#N/A</v>
      </c>
      <c r="M1290" s="45" t="e" cm="1">
        <f t="array" ref="M1290">_xlfn.IFS(L1290=Kontrakter!$C$3,Kontrakter!$D$3,L1290=Kontrakter!$C$2,Kontrakter!$D$2,L1290=Kontrakter!$C$4,Kontrakter!$D$4,L1290=Kontrakter!$C$5,Kontrakter!$D$5,L1290=Kontrakter!$C$6,Kontrakter!$D$6,L1290=Kontrakter!$C$7,Kontrakter!$D$7,L1290=Kontrakter!$C$8,Kontrakter!$D$8,L1290=Kontrakter!$C$9,Kontrakter!$D$9,L1290=Kontrakter!$C$10,Kontrakter!$D$10,L1290=Kontrakter!$C$11,Kontrakter!$D$11)</f>
        <v>#N/A</v>
      </c>
      <c r="N1290" s="47" t="e" cm="1">
        <f t="array" ref="N1290">_xlfn.IFS(L1290=Kontrakter!$C$3,Kontrakter!$E$3,L1290=Kontrakter!$C$2,Kontrakter!$E$2,L1290=Kontrakter!$C$4,Kontrakter!$E$4,L1290=Kontrakter!$C$5,Kontrakter!$E$5,L1290=Kontrakter!$C$6,Kontrakter!$E$6,L1290=Kontrakter!$C$7,Kontrakter!$E$7,L1290=Kontrakter!$C$8,Kontrakter!$E$8,L1290=Kontrakter!$C$9,Kontrakter!$E$9,L1290=Kontrakter!$C$10,Kontrakter!$E$10,L1290=Kontrakter!$C$11,Kontrakter!$E$11)</f>
        <v>#N/A</v>
      </c>
    </row>
    <row r="1291" spans="1:14" s="42" customFormat="1" x14ac:dyDescent="0.3">
      <c r="A1291" s="48"/>
      <c r="H1291" s="45"/>
      <c r="I1291" s="46"/>
      <c r="J1291" s="46"/>
      <c r="K1291" s="46"/>
      <c r="L1291" s="45" t="e" cm="1">
        <f t="array" ref="L1291">_xlfn.IFS(H1291=Kontrakter!$B$3,Kontrakter!$C$3,H1291=Kontrakter!$B$2,Kontrakter!$C$2,H1291=Kontrakter!$B$4,Kontrakter!$C$4,H1291=Kontrakter!$B$5,Kontrakter!$C$5,H1291=Kontrakter!$B$6,Kontrakter!$C$6,H1291=Kontrakter!$B$7,Kontrakter!$C$7,H1291=Kontrakter!$B$8,Kontrakter!$C$8,H1291=Kontrakter!$B$9,Kontrakter!$C$9,H1291=Kontrakter!$B$10,Kontrakter!$C$10,H1291=Kontrakter!$B$11,Kontrakter!$C$11)</f>
        <v>#N/A</v>
      </c>
      <c r="M1291" s="45" t="e" cm="1">
        <f t="array" ref="M1291">_xlfn.IFS(L1291=Kontrakter!$C$3,Kontrakter!$D$3,L1291=Kontrakter!$C$2,Kontrakter!$D$2,L1291=Kontrakter!$C$4,Kontrakter!$D$4,L1291=Kontrakter!$C$5,Kontrakter!$D$5,L1291=Kontrakter!$C$6,Kontrakter!$D$6,L1291=Kontrakter!$C$7,Kontrakter!$D$7,L1291=Kontrakter!$C$8,Kontrakter!$D$8,L1291=Kontrakter!$C$9,Kontrakter!$D$9,L1291=Kontrakter!$C$10,Kontrakter!$D$10,L1291=Kontrakter!$C$11,Kontrakter!$D$11)</f>
        <v>#N/A</v>
      </c>
      <c r="N1291" s="47" t="e" cm="1">
        <f t="array" ref="N1291">_xlfn.IFS(L1291=Kontrakter!$C$3,Kontrakter!$E$3,L1291=Kontrakter!$C$2,Kontrakter!$E$2,L1291=Kontrakter!$C$4,Kontrakter!$E$4,L1291=Kontrakter!$C$5,Kontrakter!$E$5,L1291=Kontrakter!$C$6,Kontrakter!$E$6,L1291=Kontrakter!$C$7,Kontrakter!$E$7,L1291=Kontrakter!$C$8,Kontrakter!$E$8,L1291=Kontrakter!$C$9,Kontrakter!$E$9,L1291=Kontrakter!$C$10,Kontrakter!$E$10,L1291=Kontrakter!$C$11,Kontrakter!$E$11)</f>
        <v>#N/A</v>
      </c>
    </row>
    <row r="1292" spans="1:14" s="42" customFormat="1" x14ac:dyDescent="0.3">
      <c r="A1292" s="48"/>
      <c r="H1292" s="45"/>
      <c r="I1292" s="46"/>
      <c r="J1292" s="46"/>
      <c r="K1292" s="46"/>
      <c r="L1292" s="45" t="e" cm="1">
        <f t="array" ref="L1292">_xlfn.IFS(H1292=Kontrakter!$B$3,Kontrakter!$C$3,H1292=Kontrakter!$B$2,Kontrakter!$C$2,H1292=Kontrakter!$B$4,Kontrakter!$C$4,H1292=Kontrakter!$B$5,Kontrakter!$C$5,H1292=Kontrakter!$B$6,Kontrakter!$C$6,H1292=Kontrakter!$B$7,Kontrakter!$C$7,H1292=Kontrakter!$B$8,Kontrakter!$C$8,H1292=Kontrakter!$B$9,Kontrakter!$C$9,H1292=Kontrakter!$B$10,Kontrakter!$C$10,H1292=Kontrakter!$B$11,Kontrakter!$C$11)</f>
        <v>#N/A</v>
      </c>
      <c r="M1292" s="45" t="e" cm="1">
        <f t="array" ref="M1292">_xlfn.IFS(L1292=Kontrakter!$C$3,Kontrakter!$D$3,L1292=Kontrakter!$C$2,Kontrakter!$D$2,L1292=Kontrakter!$C$4,Kontrakter!$D$4,L1292=Kontrakter!$C$5,Kontrakter!$D$5,L1292=Kontrakter!$C$6,Kontrakter!$D$6,L1292=Kontrakter!$C$7,Kontrakter!$D$7,L1292=Kontrakter!$C$8,Kontrakter!$D$8,L1292=Kontrakter!$C$9,Kontrakter!$D$9,L1292=Kontrakter!$C$10,Kontrakter!$D$10,L1292=Kontrakter!$C$11,Kontrakter!$D$11)</f>
        <v>#N/A</v>
      </c>
      <c r="N1292" s="47" t="e" cm="1">
        <f t="array" ref="N1292">_xlfn.IFS(L1292=Kontrakter!$C$3,Kontrakter!$E$3,L1292=Kontrakter!$C$2,Kontrakter!$E$2,L1292=Kontrakter!$C$4,Kontrakter!$E$4,L1292=Kontrakter!$C$5,Kontrakter!$E$5,L1292=Kontrakter!$C$6,Kontrakter!$E$6,L1292=Kontrakter!$C$7,Kontrakter!$E$7,L1292=Kontrakter!$C$8,Kontrakter!$E$8,L1292=Kontrakter!$C$9,Kontrakter!$E$9,L1292=Kontrakter!$C$10,Kontrakter!$E$10,L1292=Kontrakter!$C$11,Kontrakter!$E$11)</f>
        <v>#N/A</v>
      </c>
    </row>
    <row r="1293" spans="1:14" s="42" customFormat="1" x14ac:dyDescent="0.3">
      <c r="A1293" s="48"/>
      <c r="H1293" s="45"/>
      <c r="I1293" s="46"/>
      <c r="J1293" s="46"/>
      <c r="K1293" s="46"/>
      <c r="L1293" s="45" t="e" cm="1">
        <f t="array" ref="L1293">_xlfn.IFS(H1293=Kontrakter!$B$3,Kontrakter!$C$3,H1293=Kontrakter!$B$2,Kontrakter!$C$2,H1293=Kontrakter!$B$4,Kontrakter!$C$4,H1293=Kontrakter!$B$5,Kontrakter!$C$5,H1293=Kontrakter!$B$6,Kontrakter!$C$6,H1293=Kontrakter!$B$7,Kontrakter!$C$7,H1293=Kontrakter!$B$8,Kontrakter!$C$8,H1293=Kontrakter!$B$9,Kontrakter!$C$9,H1293=Kontrakter!$B$10,Kontrakter!$C$10,H1293=Kontrakter!$B$11,Kontrakter!$C$11)</f>
        <v>#N/A</v>
      </c>
      <c r="M1293" s="45" t="e" cm="1">
        <f t="array" ref="M1293">_xlfn.IFS(L1293=Kontrakter!$C$3,Kontrakter!$D$3,L1293=Kontrakter!$C$2,Kontrakter!$D$2,L1293=Kontrakter!$C$4,Kontrakter!$D$4,L1293=Kontrakter!$C$5,Kontrakter!$D$5,L1293=Kontrakter!$C$6,Kontrakter!$D$6,L1293=Kontrakter!$C$7,Kontrakter!$D$7,L1293=Kontrakter!$C$8,Kontrakter!$D$8,L1293=Kontrakter!$C$9,Kontrakter!$D$9,L1293=Kontrakter!$C$10,Kontrakter!$D$10,L1293=Kontrakter!$C$11,Kontrakter!$D$11)</f>
        <v>#N/A</v>
      </c>
      <c r="N1293" s="47" t="e" cm="1">
        <f t="array" ref="N1293">_xlfn.IFS(L1293=Kontrakter!$C$3,Kontrakter!$E$3,L1293=Kontrakter!$C$2,Kontrakter!$E$2,L1293=Kontrakter!$C$4,Kontrakter!$E$4,L1293=Kontrakter!$C$5,Kontrakter!$E$5,L1293=Kontrakter!$C$6,Kontrakter!$E$6,L1293=Kontrakter!$C$7,Kontrakter!$E$7,L1293=Kontrakter!$C$8,Kontrakter!$E$8,L1293=Kontrakter!$C$9,Kontrakter!$E$9,L1293=Kontrakter!$C$10,Kontrakter!$E$10,L1293=Kontrakter!$C$11,Kontrakter!$E$11)</f>
        <v>#N/A</v>
      </c>
    </row>
    <row r="1294" spans="1:14" s="42" customFormat="1" x14ac:dyDescent="0.3">
      <c r="A1294" s="48"/>
      <c r="H1294" s="45"/>
      <c r="I1294" s="46"/>
      <c r="J1294" s="46"/>
      <c r="K1294" s="46"/>
      <c r="L1294" s="45" t="e" cm="1">
        <f t="array" ref="L1294">_xlfn.IFS(H1294=Kontrakter!$B$3,Kontrakter!$C$3,H1294=Kontrakter!$B$2,Kontrakter!$C$2,H1294=Kontrakter!$B$4,Kontrakter!$C$4,H1294=Kontrakter!$B$5,Kontrakter!$C$5,H1294=Kontrakter!$B$6,Kontrakter!$C$6,H1294=Kontrakter!$B$7,Kontrakter!$C$7,H1294=Kontrakter!$B$8,Kontrakter!$C$8,H1294=Kontrakter!$B$9,Kontrakter!$C$9,H1294=Kontrakter!$B$10,Kontrakter!$C$10,H1294=Kontrakter!$B$11,Kontrakter!$C$11)</f>
        <v>#N/A</v>
      </c>
      <c r="M1294" s="45" t="e" cm="1">
        <f t="array" ref="M1294">_xlfn.IFS(L1294=Kontrakter!$C$3,Kontrakter!$D$3,L1294=Kontrakter!$C$2,Kontrakter!$D$2,L1294=Kontrakter!$C$4,Kontrakter!$D$4,L1294=Kontrakter!$C$5,Kontrakter!$D$5,L1294=Kontrakter!$C$6,Kontrakter!$D$6,L1294=Kontrakter!$C$7,Kontrakter!$D$7,L1294=Kontrakter!$C$8,Kontrakter!$D$8,L1294=Kontrakter!$C$9,Kontrakter!$D$9,L1294=Kontrakter!$C$10,Kontrakter!$D$10,L1294=Kontrakter!$C$11,Kontrakter!$D$11)</f>
        <v>#N/A</v>
      </c>
      <c r="N1294" s="47" t="e" cm="1">
        <f t="array" ref="N1294">_xlfn.IFS(L1294=Kontrakter!$C$3,Kontrakter!$E$3,L1294=Kontrakter!$C$2,Kontrakter!$E$2,L1294=Kontrakter!$C$4,Kontrakter!$E$4,L1294=Kontrakter!$C$5,Kontrakter!$E$5,L1294=Kontrakter!$C$6,Kontrakter!$E$6,L1294=Kontrakter!$C$7,Kontrakter!$E$7,L1294=Kontrakter!$C$8,Kontrakter!$E$8,L1294=Kontrakter!$C$9,Kontrakter!$E$9,L1294=Kontrakter!$C$10,Kontrakter!$E$10,L1294=Kontrakter!$C$11,Kontrakter!$E$11)</f>
        <v>#N/A</v>
      </c>
    </row>
    <row r="1295" spans="1:14" s="42" customFormat="1" x14ac:dyDescent="0.3">
      <c r="A1295" s="48"/>
      <c r="H1295" s="45"/>
      <c r="I1295" s="46"/>
      <c r="J1295" s="46"/>
      <c r="K1295" s="46"/>
      <c r="L1295" s="45" t="e" cm="1">
        <f t="array" ref="L1295">_xlfn.IFS(H1295=Kontrakter!$B$3,Kontrakter!$C$3,H1295=Kontrakter!$B$2,Kontrakter!$C$2,H1295=Kontrakter!$B$4,Kontrakter!$C$4,H1295=Kontrakter!$B$5,Kontrakter!$C$5,H1295=Kontrakter!$B$6,Kontrakter!$C$6,H1295=Kontrakter!$B$7,Kontrakter!$C$7,H1295=Kontrakter!$B$8,Kontrakter!$C$8,H1295=Kontrakter!$B$9,Kontrakter!$C$9,H1295=Kontrakter!$B$10,Kontrakter!$C$10,H1295=Kontrakter!$B$11,Kontrakter!$C$11)</f>
        <v>#N/A</v>
      </c>
      <c r="M1295" s="45" t="e" cm="1">
        <f t="array" ref="M1295">_xlfn.IFS(L1295=Kontrakter!$C$3,Kontrakter!$D$3,L1295=Kontrakter!$C$2,Kontrakter!$D$2,L1295=Kontrakter!$C$4,Kontrakter!$D$4,L1295=Kontrakter!$C$5,Kontrakter!$D$5,L1295=Kontrakter!$C$6,Kontrakter!$D$6,L1295=Kontrakter!$C$7,Kontrakter!$D$7,L1295=Kontrakter!$C$8,Kontrakter!$D$8,L1295=Kontrakter!$C$9,Kontrakter!$D$9,L1295=Kontrakter!$C$10,Kontrakter!$D$10,L1295=Kontrakter!$C$11,Kontrakter!$D$11)</f>
        <v>#N/A</v>
      </c>
      <c r="N1295" s="47" t="e" cm="1">
        <f t="array" ref="N1295">_xlfn.IFS(L1295=Kontrakter!$C$3,Kontrakter!$E$3,L1295=Kontrakter!$C$2,Kontrakter!$E$2,L1295=Kontrakter!$C$4,Kontrakter!$E$4,L1295=Kontrakter!$C$5,Kontrakter!$E$5,L1295=Kontrakter!$C$6,Kontrakter!$E$6,L1295=Kontrakter!$C$7,Kontrakter!$E$7,L1295=Kontrakter!$C$8,Kontrakter!$E$8,L1295=Kontrakter!$C$9,Kontrakter!$E$9,L1295=Kontrakter!$C$10,Kontrakter!$E$10,L1295=Kontrakter!$C$11,Kontrakter!$E$11)</f>
        <v>#N/A</v>
      </c>
    </row>
    <row r="1296" spans="1:14" s="42" customFormat="1" x14ac:dyDescent="0.3">
      <c r="A1296" s="48"/>
      <c r="H1296" s="45"/>
      <c r="I1296" s="46"/>
      <c r="J1296" s="46"/>
      <c r="K1296" s="46"/>
      <c r="L1296" s="45" t="e" cm="1">
        <f t="array" ref="L1296">_xlfn.IFS(H1296=Kontrakter!$B$3,Kontrakter!$C$3,H1296=Kontrakter!$B$2,Kontrakter!$C$2,H1296=Kontrakter!$B$4,Kontrakter!$C$4,H1296=Kontrakter!$B$5,Kontrakter!$C$5,H1296=Kontrakter!$B$6,Kontrakter!$C$6,H1296=Kontrakter!$B$7,Kontrakter!$C$7,H1296=Kontrakter!$B$8,Kontrakter!$C$8,H1296=Kontrakter!$B$9,Kontrakter!$C$9,H1296=Kontrakter!$B$10,Kontrakter!$C$10,H1296=Kontrakter!$B$11,Kontrakter!$C$11)</f>
        <v>#N/A</v>
      </c>
      <c r="M1296" s="45" t="e" cm="1">
        <f t="array" ref="M1296">_xlfn.IFS(L1296=Kontrakter!$C$3,Kontrakter!$D$3,L1296=Kontrakter!$C$2,Kontrakter!$D$2,L1296=Kontrakter!$C$4,Kontrakter!$D$4,L1296=Kontrakter!$C$5,Kontrakter!$D$5,L1296=Kontrakter!$C$6,Kontrakter!$D$6,L1296=Kontrakter!$C$7,Kontrakter!$D$7,L1296=Kontrakter!$C$8,Kontrakter!$D$8,L1296=Kontrakter!$C$9,Kontrakter!$D$9,L1296=Kontrakter!$C$10,Kontrakter!$D$10,L1296=Kontrakter!$C$11,Kontrakter!$D$11)</f>
        <v>#N/A</v>
      </c>
      <c r="N1296" s="47" t="e" cm="1">
        <f t="array" ref="N1296">_xlfn.IFS(L1296=Kontrakter!$C$3,Kontrakter!$E$3,L1296=Kontrakter!$C$2,Kontrakter!$E$2,L1296=Kontrakter!$C$4,Kontrakter!$E$4,L1296=Kontrakter!$C$5,Kontrakter!$E$5,L1296=Kontrakter!$C$6,Kontrakter!$E$6,L1296=Kontrakter!$C$7,Kontrakter!$E$7,L1296=Kontrakter!$C$8,Kontrakter!$E$8,L1296=Kontrakter!$C$9,Kontrakter!$E$9,L1296=Kontrakter!$C$10,Kontrakter!$E$10,L1296=Kontrakter!$C$11,Kontrakter!$E$11)</f>
        <v>#N/A</v>
      </c>
    </row>
    <row r="1297" spans="1:14" s="42" customFormat="1" x14ac:dyDescent="0.3">
      <c r="A1297" s="48"/>
      <c r="H1297" s="45"/>
      <c r="I1297" s="46"/>
      <c r="J1297" s="46"/>
      <c r="K1297" s="46"/>
      <c r="L1297" s="45" t="e" cm="1">
        <f t="array" ref="L1297">_xlfn.IFS(H1297=Kontrakter!$B$3,Kontrakter!$C$3,H1297=Kontrakter!$B$2,Kontrakter!$C$2,H1297=Kontrakter!$B$4,Kontrakter!$C$4,H1297=Kontrakter!$B$5,Kontrakter!$C$5,H1297=Kontrakter!$B$6,Kontrakter!$C$6,H1297=Kontrakter!$B$7,Kontrakter!$C$7,H1297=Kontrakter!$B$8,Kontrakter!$C$8,H1297=Kontrakter!$B$9,Kontrakter!$C$9,H1297=Kontrakter!$B$10,Kontrakter!$C$10,H1297=Kontrakter!$B$11,Kontrakter!$C$11)</f>
        <v>#N/A</v>
      </c>
      <c r="M1297" s="45" t="e" cm="1">
        <f t="array" ref="M1297">_xlfn.IFS(L1297=Kontrakter!$C$3,Kontrakter!$D$3,L1297=Kontrakter!$C$2,Kontrakter!$D$2,L1297=Kontrakter!$C$4,Kontrakter!$D$4,L1297=Kontrakter!$C$5,Kontrakter!$D$5,L1297=Kontrakter!$C$6,Kontrakter!$D$6,L1297=Kontrakter!$C$7,Kontrakter!$D$7,L1297=Kontrakter!$C$8,Kontrakter!$D$8,L1297=Kontrakter!$C$9,Kontrakter!$D$9,L1297=Kontrakter!$C$10,Kontrakter!$D$10,L1297=Kontrakter!$C$11,Kontrakter!$D$11)</f>
        <v>#N/A</v>
      </c>
      <c r="N1297" s="47" t="e" cm="1">
        <f t="array" ref="N1297">_xlfn.IFS(L1297=Kontrakter!$C$3,Kontrakter!$E$3,L1297=Kontrakter!$C$2,Kontrakter!$E$2,L1297=Kontrakter!$C$4,Kontrakter!$E$4,L1297=Kontrakter!$C$5,Kontrakter!$E$5,L1297=Kontrakter!$C$6,Kontrakter!$E$6,L1297=Kontrakter!$C$7,Kontrakter!$E$7,L1297=Kontrakter!$C$8,Kontrakter!$E$8,L1297=Kontrakter!$C$9,Kontrakter!$E$9,L1297=Kontrakter!$C$10,Kontrakter!$E$10,L1297=Kontrakter!$C$11,Kontrakter!$E$11)</f>
        <v>#N/A</v>
      </c>
    </row>
    <row r="1298" spans="1:14" s="42" customFormat="1" x14ac:dyDescent="0.3">
      <c r="A1298" s="48"/>
      <c r="H1298" s="45"/>
      <c r="I1298" s="46"/>
      <c r="J1298" s="46"/>
      <c r="K1298" s="46"/>
      <c r="L1298" s="45" t="e" cm="1">
        <f t="array" ref="L1298">_xlfn.IFS(H1298=Kontrakter!$B$3,Kontrakter!$C$3,H1298=Kontrakter!$B$2,Kontrakter!$C$2,H1298=Kontrakter!$B$4,Kontrakter!$C$4,H1298=Kontrakter!$B$5,Kontrakter!$C$5,H1298=Kontrakter!$B$6,Kontrakter!$C$6,H1298=Kontrakter!$B$7,Kontrakter!$C$7,H1298=Kontrakter!$B$8,Kontrakter!$C$8,H1298=Kontrakter!$B$9,Kontrakter!$C$9,H1298=Kontrakter!$B$10,Kontrakter!$C$10,H1298=Kontrakter!$B$11,Kontrakter!$C$11)</f>
        <v>#N/A</v>
      </c>
      <c r="M1298" s="45" t="e" cm="1">
        <f t="array" ref="M1298">_xlfn.IFS(L1298=Kontrakter!$C$3,Kontrakter!$D$3,L1298=Kontrakter!$C$2,Kontrakter!$D$2,L1298=Kontrakter!$C$4,Kontrakter!$D$4,L1298=Kontrakter!$C$5,Kontrakter!$D$5,L1298=Kontrakter!$C$6,Kontrakter!$D$6,L1298=Kontrakter!$C$7,Kontrakter!$D$7,L1298=Kontrakter!$C$8,Kontrakter!$D$8,L1298=Kontrakter!$C$9,Kontrakter!$D$9,L1298=Kontrakter!$C$10,Kontrakter!$D$10,L1298=Kontrakter!$C$11,Kontrakter!$D$11)</f>
        <v>#N/A</v>
      </c>
      <c r="N1298" s="47" t="e" cm="1">
        <f t="array" ref="N1298">_xlfn.IFS(L1298=Kontrakter!$C$3,Kontrakter!$E$3,L1298=Kontrakter!$C$2,Kontrakter!$E$2,L1298=Kontrakter!$C$4,Kontrakter!$E$4,L1298=Kontrakter!$C$5,Kontrakter!$E$5,L1298=Kontrakter!$C$6,Kontrakter!$E$6,L1298=Kontrakter!$C$7,Kontrakter!$E$7,L1298=Kontrakter!$C$8,Kontrakter!$E$8,L1298=Kontrakter!$C$9,Kontrakter!$E$9,L1298=Kontrakter!$C$10,Kontrakter!$E$10,L1298=Kontrakter!$C$11,Kontrakter!$E$11)</f>
        <v>#N/A</v>
      </c>
    </row>
    <row r="1299" spans="1:14" s="42" customFormat="1" x14ac:dyDescent="0.3">
      <c r="A1299" s="48"/>
      <c r="H1299" s="45"/>
      <c r="I1299" s="46"/>
      <c r="J1299" s="46"/>
      <c r="K1299" s="46"/>
      <c r="L1299" s="45" t="e" cm="1">
        <f t="array" ref="L1299">_xlfn.IFS(H1299=Kontrakter!$B$3,Kontrakter!$C$3,H1299=Kontrakter!$B$2,Kontrakter!$C$2,H1299=Kontrakter!$B$4,Kontrakter!$C$4,H1299=Kontrakter!$B$5,Kontrakter!$C$5,H1299=Kontrakter!$B$6,Kontrakter!$C$6,H1299=Kontrakter!$B$7,Kontrakter!$C$7,H1299=Kontrakter!$B$8,Kontrakter!$C$8,H1299=Kontrakter!$B$9,Kontrakter!$C$9,H1299=Kontrakter!$B$10,Kontrakter!$C$10,H1299=Kontrakter!$B$11,Kontrakter!$C$11)</f>
        <v>#N/A</v>
      </c>
      <c r="M1299" s="45" t="e" cm="1">
        <f t="array" ref="M1299">_xlfn.IFS(L1299=Kontrakter!$C$3,Kontrakter!$D$3,L1299=Kontrakter!$C$2,Kontrakter!$D$2,L1299=Kontrakter!$C$4,Kontrakter!$D$4,L1299=Kontrakter!$C$5,Kontrakter!$D$5,L1299=Kontrakter!$C$6,Kontrakter!$D$6,L1299=Kontrakter!$C$7,Kontrakter!$D$7,L1299=Kontrakter!$C$8,Kontrakter!$D$8,L1299=Kontrakter!$C$9,Kontrakter!$D$9,L1299=Kontrakter!$C$10,Kontrakter!$D$10,L1299=Kontrakter!$C$11,Kontrakter!$D$11)</f>
        <v>#N/A</v>
      </c>
      <c r="N1299" s="47" t="e" cm="1">
        <f t="array" ref="N1299">_xlfn.IFS(L1299=Kontrakter!$C$3,Kontrakter!$E$3,L1299=Kontrakter!$C$2,Kontrakter!$E$2,L1299=Kontrakter!$C$4,Kontrakter!$E$4,L1299=Kontrakter!$C$5,Kontrakter!$E$5,L1299=Kontrakter!$C$6,Kontrakter!$E$6,L1299=Kontrakter!$C$7,Kontrakter!$E$7,L1299=Kontrakter!$C$8,Kontrakter!$E$8,L1299=Kontrakter!$C$9,Kontrakter!$E$9,L1299=Kontrakter!$C$10,Kontrakter!$E$10,L1299=Kontrakter!$C$11,Kontrakter!$E$11)</f>
        <v>#N/A</v>
      </c>
    </row>
    <row r="1300" spans="1:14" s="42" customFormat="1" x14ac:dyDescent="0.3">
      <c r="A1300" s="48"/>
      <c r="H1300" s="45"/>
      <c r="I1300" s="46"/>
      <c r="J1300" s="46"/>
      <c r="K1300" s="46"/>
      <c r="L1300" s="45" t="e" cm="1">
        <f t="array" ref="L1300">_xlfn.IFS(H1300=Kontrakter!$B$3,Kontrakter!$C$3,H1300=Kontrakter!$B$2,Kontrakter!$C$2,H1300=Kontrakter!$B$4,Kontrakter!$C$4,H1300=Kontrakter!$B$5,Kontrakter!$C$5,H1300=Kontrakter!$B$6,Kontrakter!$C$6,H1300=Kontrakter!$B$7,Kontrakter!$C$7,H1300=Kontrakter!$B$8,Kontrakter!$C$8,H1300=Kontrakter!$B$9,Kontrakter!$C$9,H1300=Kontrakter!$B$10,Kontrakter!$C$10,H1300=Kontrakter!$B$11,Kontrakter!$C$11)</f>
        <v>#N/A</v>
      </c>
      <c r="M1300" s="45" t="e" cm="1">
        <f t="array" ref="M1300">_xlfn.IFS(L1300=Kontrakter!$C$3,Kontrakter!$D$3,L1300=Kontrakter!$C$2,Kontrakter!$D$2,L1300=Kontrakter!$C$4,Kontrakter!$D$4,L1300=Kontrakter!$C$5,Kontrakter!$D$5,L1300=Kontrakter!$C$6,Kontrakter!$D$6,L1300=Kontrakter!$C$7,Kontrakter!$D$7,L1300=Kontrakter!$C$8,Kontrakter!$D$8,L1300=Kontrakter!$C$9,Kontrakter!$D$9,L1300=Kontrakter!$C$10,Kontrakter!$D$10,L1300=Kontrakter!$C$11,Kontrakter!$D$11)</f>
        <v>#N/A</v>
      </c>
      <c r="N1300" s="47" t="e" cm="1">
        <f t="array" ref="N1300">_xlfn.IFS(L1300=Kontrakter!$C$3,Kontrakter!$E$3,L1300=Kontrakter!$C$2,Kontrakter!$E$2,L1300=Kontrakter!$C$4,Kontrakter!$E$4,L1300=Kontrakter!$C$5,Kontrakter!$E$5,L1300=Kontrakter!$C$6,Kontrakter!$E$6,L1300=Kontrakter!$C$7,Kontrakter!$E$7,L1300=Kontrakter!$C$8,Kontrakter!$E$8,L1300=Kontrakter!$C$9,Kontrakter!$E$9,L1300=Kontrakter!$C$10,Kontrakter!$E$10,L1300=Kontrakter!$C$11,Kontrakter!$E$11)</f>
        <v>#N/A</v>
      </c>
    </row>
    <row r="1301" spans="1:14" s="42" customFormat="1" x14ac:dyDescent="0.3">
      <c r="A1301" s="48"/>
      <c r="H1301" s="45"/>
      <c r="I1301" s="46"/>
      <c r="J1301" s="46"/>
      <c r="K1301" s="46"/>
      <c r="L1301" s="45" t="e" cm="1">
        <f t="array" ref="L1301">_xlfn.IFS(H1301=Kontrakter!$B$3,Kontrakter!$C$3,H1301=Kontrakter!$B$2,Kontrakter!$C$2,H1301=Kontrakter!$B$4,Kontrakter!$C$4,H1301=Kontrakter!$B$5,Kontrakter!$C$5,H1301=Kontrakter!$B$6,Kontrakter!$C$6,H1301=Kontrakter!$B$7,Kontrakter!$C$7,H1301=Kontrakter!$B$8,Kontrakter!$C$8,H1301=Kontrakter!$B$9,Kontrakter!$C$9,H1301=Kontrakter!$B$10,Kontrakter!$C$10,H1301=Kontrakter!$B$11,Kontrakter!$C$11)</f>
        <v>#N/A</v>
      </c>
      <c r="M1301" s="45" t="e" cm="1">
        <f t="array" ref="M1301">_xlfn.IFS(L1301=Kontrakter!$C$3,Kontrakter!$D$3,L1301=Kontrakter!$C$2,Kontrakter!$D$2,L1301=Kontrakter!$C$4,Kontrakter!$D$4,L1301=Kontrakter!$C$5,Kontrakter!$D$5,L1301=Kontrakter!$C$6,Kontrakter!$D$6,L1301=Kontrakter!$C$7,Kontrakter!$D$7,L1301=Kontrakter!$C$8,Kontrakter!$D$8,L1301=Kontrakter!$C$9,Kontrakter!$D$9,L1301=Kontrakter!$C$10,Kontrakter!$D$10,L1301=Kontrakter!$C$11,Kontrakter!$D$11)</f>
        <v>#N/A</v>
      </c>
      <c r="N1301" s="47" t="e" cm="1">
        <f t="array" ref="N1301">_xlfn.IFS(L1301=Kontrakter!$C$3,Kontrakter!$E$3,L1301=Kontrakter!$C$2,Kontrakter!$E$2,L1301=Kontrakter!$C$4,Kontrakter!$E$4,L1301=Kontrakter!$C$5,Kontrakter!$E$5,L1301=Kontrakter!$C$6,Kontrakter!$E$6,L1301=Kontrakter!$C$7,Kontrakter!$E$7,L1301=Kontrakter!$C$8,Kontrakter!$E$8,L1301=Kontrakter!$C$9,Kontrakter!$E$9,L1301=Kontrakter!$C$10,Kontrakter!$E$10,L1301=Kontrakter!$C$11,Kontrakter!$E$11)</f>
        <v>#N/A</v>
      </c>
    </row>
    <row r="1302" spans="1:14" s="42" customFormat="1" x14ac:dyDescent="0.3">
      <c r="A1302" s="48"/>
      <c r="H1302" s="45"/>
      <c r="I1302" s="46"/>
      <c r="J1302" s="46"/>
      <c r="K1302" s="46"/>
      <c r="L1302" s="45" t="e" cm="1">
        <f t="array" ref="L1302">_xlfn.IFS(H1302=Kontrakter!$B$3,Kontrakter!$C$3,H1302=Kontrakter!$B$2,Kontrakter!$C$2,H1302=Kontrakter!$B$4,Kontrakter!$C$4,H1302=Kontrakter!$B$5,Kontrakter!$C$5,H1302=Kontrakter!$B$6,Kontrakter!$C$6,H1302=Kontrakter!$B$7,Kontrakter!$C$7,H1302=Kontrakter!$B$8,Kontrakter!$C$8,H1302=Kontrakter!$B$9,Kontrakter!$C$9,H1302=Kontrakter!$B$10,Kontrakter!$C$10,H1302=Kontrakter!$B$11,Kontrakter!$C$11)</f>
        <v>#N/A</v>
      </c>
      <c r="M1302" s="45" t="e" cm="1">
        <f t="array" ref="M1302">_xlfn.IFS(L1302=Kontrakter!$C$3,Kontrakter!$D$3,L1302=Kontrakter!$C$2,Kontrakter!$D$2,L1302=Kontrakter!$C$4,Kontrakter!$D$4,L1302=Kontrakter!$C$5,Kontrakter!$D$5,L1302=Kontrakter!$C$6,Kontrakter!$D$6,L1302=Kontrakter!$C$7,Kontrakter!$D$7,L1302=Kontrakter!$C$8,Kontrakter!$D$8,L1302=Kontrakter!$C$9,Kontrakter!$D$9,L1302=Kontrakter!$C$10,Kontrakter!$D$10,L1302=Kontrakter!$C$11,Kontrakter!$D$11)</f>
        <v>#N/A</v>
      </c>
      <c r="N1302" s="47" t="e" cm="1">
        <f t="array" ref="N1302">_xlfn.IFS(L1302=Kontrakter!$C$3,Kontrakter!$E$3,L1302=Kontrakter!$C$2,Kontrakter!$E$2,L1302=Kontrakter!$C$4,Kontrakter!$E$4,L1302=Kontrakter!$C$5,Kontrakter!$E$5,L1302=Kontrakter!$C$6,Kontrakter!$E$6,L1302=Kontrakter!$C$7,Kontrakter!$E$7,L1302=Kontrakter!$C$8,Kontrakter!$E$8,L1302=Kontrakter!$C$9,Kontrakter!$E$9,L1302=Kontrakter!$C$10,Kontrakter!$E$10,L1302=Kontrakter!$C$11,Kontrakter!$E$11)</f>
        <v>#N/A</v>
      </c>
    </row>
    <row r="1303" spans="1:14" s="42" customFormat="1" x14ac:dyDescent="0.3">
      <c r="A1303" s="48"/>
      <c r="H1303" s="45"/>
      <c r="I1303" s="46"/>
      <c r="J1303" s="46"/>
      <c r="K1303" s="46"/>
      <c r="L1303" s="45" t="e" cm="1">
        <f t="array" ref="L1303">_xlfn.IFS(H1303=Kontrakter!$B$3,Kontrakter!$C$3,H1303=Kontrakter!$B$2,Kontrakter!$C$2,H1303=Kontrakter!$B$4,Kontrakter!$C$4,H1303=Kontrakter!$B$5,Kontrakter!$C$5,H1303=Kontrakter!$B$6,Kontrakter!$C$6,H1303=Kontrakter!$B$7,Kontrakter!$C$7,H1303=Kontrakter!$B$8,Kontrakter!$C$8,H1303=Kontrakter!$B$9,Kontrakter!$C$9,H1303=Kontrakter!$B$10,Kontrakter!$C$10,H1303=Kontrakter!$B$11,Kontrakter!$C$11)</f>
        <v>#N/A</v>
      </c>
      <c r="M1303" s="45" t="e" cm="1">
        <f t="array" ref="M1303">_xlfn.IFS(L1303=Kontrakter!$C$3,Kontrakter!$D$3,L1303=Kontrakter!$C$2,Kontrakter!$D$2,L1303=Kontrakter!$C$4,Kontrakter!$D$4,L1303=Kontrakter!$C$5,Kontrakter!$D$5,L1303=Kontrakter!$C$6,Kontrakter!$D$6,L1303=Kontrakter!$C$7,Kontrakter!$D$7,L1303=Kontrakter!$C$8,Kontrakter!$D$8,L1303=Kontrakter!$C$9,Kontrakter!$D$9,L1303=Kontrakter!$C$10,Kontrakter!$D$10,L1303=Kontrakter!$C$11,Kontrakter!$D$11)</f>
        <v>#N/A</v>
      </c>
      <c r="N1303" s="47" t="e" cm="1">
        <f t="array" ref="N1303">_xlfn.IFS(L1303=Kontrakter!$C$3,Kontrakter!$E$3,L1303=Kontrakter!$C$2,Kontrakter!$E$2,L1303=Kontrakter!$C$4,Kontrakter!$E$4,L1303=Kontrakter!$C$5,Kontrakter!$E$5,L1303=Kontrakter!$C$6,Kontrakter!$E$6,L1303=Kontrakter!$C$7,Kontrakter!$E$7,L1303=Kontrakter!$C$8,Kontrakter!$E$8,L1303=Kontrakter!$C$9,Kontrakter!$E$9,L1303=Kontrakter!$C$10,Kontrakter!$E$10,L1303=Kontrakter!$C$11,Kontrakter!$E$11)</f>
        <v>#N/A</v>
      </c>
    </row>
    <row r="1304" spans="1:14" s="42" customFormat="1" x14ac:dyDescent="0.3">
      <c r="A1304" s="48"/>
      <c r="H1304" s="45"/>
      <c r="I1304" s="46"/>
      <c r="J1304" s="46"/>
      <c r="K1304" s="46"/>
      <c r="L1304" s="45" t="e" cm="1">
        <f t="array" ref="L1304">_xlfn.IFS(H1304=Kontrakter!$B$3,Kontrakter!$C$3,H1304=Kontrakter!$B$2,Kontrakter!$C$2,H1304=Kontrakter!$B$4,Kontrakter!$C$4,H1304=Kontrakter!$B$5,Kontrakter!$C$5,H1304=Kontrakter!$B$6,Kontrakter!$C$6,H1304=Kontrakter!$B$7,Kontrakter!$C$7,H1304=Kontrakter!$B$8,Kontrakter!$C$8,H1304=Kontrakter!$B$9,Kontrakter!$C$9,H1304=Kontrakter!$B$10,Kontrakter!$C$10,H1304=Kontrakter!$B$11,Kontrakter!$C$11)</f>
        <v>#N/A</v>
      </c>
      <c r="M1304" s="45" t="e" cm="1">
        <f t="array" ref="M1304">_xlfn.IFS(L1304=Kontrakter!$C$3,Kontrakter!$D$3,L1304=Kontrakter!$C$2,Kontrakter!$D$2,L1304=Kontrakter!$C$4,Kontrakter!$D$4,L1304=Kontrakter!$C$5,Kontrakter!$D$5,L1304=Kontrakter!$C$6,Kontrakter!$D$6,L1304=Kontrakter!$C$7,Kontrakter!$D$7,L1304=Kontrakter!$C$8,Kontrakter!$D$8,L1304=Kontrakter!$C$9,Kontrakter!$D$9,L1304=Kontrakter!$C$10,Kontrakter!$D$10,L1304=Kontrakter!$C$11,Kontrakter!$D$11)</f>
        <v>#N/A</v>
      </c>
      <c r="N1304" s="47" t="e" cm="1">
        <f t="array" ref="N1304">_xlfn.IFS(L1304=Kontrakter!$C$3,Kontrakter!$E$3,L1304=Kontrakter!$C$2,Kontrakter!$E$2,L1304=Kontrakter!$C$4,Kontrakter!$E$4,L1304=Kontrakter!$C$5,Kontrakter!$E$5,L1304=Kontrakter!$C$6,Kontrakter!$E$6,L1304=Kontrakter!$C$7,Kontrakter!$E$7,L1304=Kontrakter!$C$8,Kontrakter!$E$8,L1304=Kontrakter!$C$9,Kontrakter!$E$9,L1304=Kontrakter!$C$10,Kontrakter!$E$10,L1304=Kontrakter!$C$11,Kontrakter!$E$11)</f>
        <v>#N/A</v>
      </c>
    </row>
    <row r="1305" spans="1:14" s="42" customFormat="1" x14ac:dyDescent="0.3">
      <c r="A1305" s="48"/>
      <c r="H1305" s="45"/>
      <c r="I1305" s="46"/>
      <c r="J1305" s="46"/>
      <c r="K1305" s="46"/>
      <c r="L1305" s="45" t="e" cm="1">
        <f t="array" ref="L1305">_xlfn.IFS(H1305=Kontrakter!$B$3,Kontrakter!$C$3,H1305=Kontrakter!$B$2,Kontrakter!$C$2,H1305=Kontrakter!$B$4,Kontrakter!$C$4,H1305=Kontrakter!$B$5,Kontrakter!$C$5,H1305=Kontrakter!$B$6,Kontrakter!$C$6,H1305=Kontrakter!$B$7,Kontrakter!$C$7,H1305=Kontrakter!$B$8,Kontrakter!$C$8,H1305=Kontrakter!$B$9,Kontrakter!$C$9,H1305=Kontrakter!$B$10,Kontrakter!$C$10,H1305=Kontrakter!$B$11,Kontrakter!$C$11)</f>
        <v>#N/A</v>
      </c>
      <c r="M1305" s="45" t="e" cm="1">
        <f t="array" ref="M1305">_xlfn.IFS(L1305=Kontrakter!$C$3,Kontrakter!$D$3,L1305=Kontrakter!$C$2,Kontrakter!$D$2,L1305=Kontrakter!$C$4,Kontrakter!$D$4,L1305=Kontrakter!$C$5,Kontrakter!$D$5,L1305=Kontrakter!$C$6,Kontrakter!$D$6,L1305=Kontrakter!$C$7,Kontrakter!$D$7,L1305=Kontrakter!$C$8,Kontrakter!$D$8,L1305=Kontrakter!$C$9,Kontrakter!$D$9,L1305=Kontrakter!$C$10,Kontrakter!$D$10,L1305=Kontrakter!$C$11,Kontrakter!$D$11)</f>
        <v>#N/A</v>
      </c>
      <c r="N1305" s="47" t="e" cm="1">
        <f t="array" ref="N1305">_xlfn.IFS(L1305=Kontrakter!$C$3,Kontrakter!$E$3,L1305=Kontrakter!$C$2,Kontrakter!$E$2,L1305=Kontrakter!$C$4,Kontrakter!$E$4,L1305=Kontrakter!$C$5,Kontrakter!$E$5,L1305=Kontrakter!$C$6,Kontrakter!$E$6,L1305=Kontrakter!$C$7,Kontrakter!$E$7,L1305=Kontrakter!$C$8,Kontrakter!$E$8,L1305=Kontrakter!$C$9,Kontrakter!$E$9,L1305=Kontrakter!$C$10,Kontrakter!$E$10,L1305=Kontrakter!$C$11,Kontrakter!$E$11)</f>
        <v>#N/A</v>
      </c>
    </row>
    <row r="1306" spans="1:14" s="42" customFormat="1" x14ac:dyDescent="0.3">
      <c r="A1306" s="48"/>
      <c r="H1306" s="45"/>
      <c r="I1306" s="46"/>
      <c r="J1306" s="46"/>
      <c r="K1306" s="46"/>
      <c r="L1306" s="45" t="e" cm="1">
        <f t="array" ref="L1306">_xlfn.IFS(H1306=Kontrakter!$B$3,Kontrakter!$C$3,H1306=Kontrakter!$B$2,Kontrakter!$C$2,H1306=Kontrakter!$B$4,Kontrakter!$C$4,H1306=Kontrakter!$B$5,Kontrakter!$C$5,H1306=Kontrakter!$B$6,Kontrakter!$C$6,H1306=Kontrakter!$B$7,Kontrakter!$C$7,H1306=Kontrakter!$B$8,Kontrakter!$C$8,H1306=Kontrakter!$B$9,Kontrakter!$C$9,H1306=Kontrakter!$B$10,Kontrakter!$C$10,H1306=Kontrakter!$B$11,Kontrakter!$C$11)</f>
        <v>#N/A</v>
      </c>
      <c r="M1306" s="45" t="e" cm="1">
        <f t="array" ref="M1306">_xlfn.IFS(L1306=Kontrakter!$C$3,Kontrakter!$D$3,L1306=Kontrakter!$C$2,Kontrakter!$D$2,L1306=Kontrakter!$C$4,Kontrakter!$D$4,L1306=Kontrakter!$C$5,Kontrakter!$D$5,L1306=Kontrakter!$C$6,Kontrakter!$D$6,L1306=Kontrakter!$C$7,Kontrakter!$D$7,L1306=Kontrakter!$C$8,Kontrakter!$D$8,L1306=Kontrakter!$C$9,Kontrakter!$D$9,L1306=Kontrakter!$C$10,Kontrakter!$D$10,L1306=Kontrakter!$C$11,Kontrakter!$D$11)</f>
        <v>#N/A</v>
      </c>
      <c r="N1306" s="47" t="e" cm="1">
        <f t="array" ref="N1306">_xlfn.IFS(L1306=Kontrakter!$C$3,Kontrakter!$E$3,L1306=Kontrakter!$C$2,Kontrakter!$E$2,L1306=Kontrakter!$C$4,Kontrakter!$E$4,L1306=Kontrakter!$C$5,Kontrakter!$E$5,L1306=Kontrakter!$C$6,Kontrakter!$E$6,L1306=Kontrakter!$C$7,Kontrakter!$E$7,L1306=Kontrakter!$C$8,Kontrakter!$E$8,L1306=Kontrakter!$C$9,Kontrakter!$E$9,L1306=Kontrakter!$C$10,Kontrakter!$E$10,L1306=Kontrakter!$C$11,Kontrakter!$E$11)</f>
        <v>#N/A</v>
      </c>
    </row>
    <row r="1307" spans="1:14" s="42" customFormat="1" x14ac:dyDescent="0.3">
      <c r="A1307" s="48"/>
      <c r="H1307" s="45"/>
      <c r="I1307" s="46"/>
      <c r="J1307" s="46"/>
      <c r="K1307" s="46"/>
      <c r="L1307" s="45" t="e" cm="1">
        <f t="array" ref="L1307">_xlfn.IFS(H1307=Kontrakter!$B$3,Kontrakter!$C$3,H1307=Kontrakter!$B$2,Kontrakter!$C$2,H1307=Kontrakter!$B$4,Kontrakter!$C$4,H1307=Kontrakter!$B$5,Kontrakter!$C$5,H1307=Kontrakter!$B$6,Kontrakter!$C$6,H1307=Kontrakter!$B$7,Kontrakter!$C$7,H1307=Kontrakter!$B$8,Kontrakter!$C$8,H1307=Kontrakter!$B$9,Kontrakter!$C$9,H1307=Kontrakter!$B$10,Kontrakter!$C$10,H1307=Kontrakter!$B$11,Kontrakter!$C$11)</f>
        <v>#N/A</v>
      </c>
      <c r="M1307" s="45" t="e" cm="1">
        <f t="array" ref="M1307">_xlfn.IFS(L1307=Kontrakter!$C$3,Kontrakter!$D$3,L1307=Kontrakter!$C$2,Kontrakter!$D$2,L1307=Kontrakter!$C$4,Kontrakter!$D$4,L1307=Kontrakter!$C$5,Kontrakter!$D$5,L1307=Kontrakter!$C$6,Kontrakter!$D$6,L1307=Kontrakter!$C$7,Kontrakter!$D$7,L1307=Kontrakter!$C$8,Kontrakter!$D$8,L1307=Kontrakter!$C$9,Kontrakter!$D$9,L1307=Kontrakter!$C$10,Kontrakter!$D$10,L1307=Kontrakter!$C$11,Kontrakter!$D$11)</f>
        <v>#N/A</v>
      </c>
      <c r="N1307" s="47" t="e" cm="1">
        <f t="array" ref="N1307">_xlfn.IFS(L1307=Kontrakter!$C$3,Kontrakter!$E$3,L1307=Kontrakter!$C$2,Kontrakter!$E$2,L1307=Kontrakter!$C$4,Kontrakter!$E$4,L1307=Kontrakter!$C$5,Kontrakter!$E$5,L1307=Kontrakter!$C$6,Kontrakter!$E$6,L1307=Kontrakter!$C$7,Kontrakter!$E$7,L1307=Kontrakter!$C$8,Kontrakter!$E$8,L1307=Kontrakter!$C$9,Kontrakter!$E$9,L1307=Kontrakter!$C$10,Kontrakter!$E$10,L1307=Kontrakter!$C$11,Kontrakter!$E$11)</f>
        <v>#N/A</v>
      </c>
    </row>
    <row r="1308" spans="1:14" s="42" customFormat="1" x14ac:dyDescent="0.3">
      <c r="A1308" s="48"/>
      <c r="H1308" s="45"/>
      <c r="I1308" s="46"/>
      <c r="J1308" s="46"/>
      <c r="K1308" s="46"/>
      <c r="L1308" s="45" t="e" cm="1">
        <f t="array" ref="L1308">_xlfn.IFS(H1308=Kontrakter!$B$3,Kontrakter!$C$3,H1308=Kontrakter!$B$2,Kontrakter!$C$2,H1308=Kontrakter!$B$4,Kontrakter!$C$4,H1308=Kontrakter!$B$5,Kontrakter!$C$5,H1308=Kontrakter!$B$6,Kontrakter!$C$6,H1308=Kontrakter!$B$7,Kontrakter!$C$7,H1308=Kontrakter!$B$8,Kontrakter!$C$8,H1308=Kontrakter!$B$9,Kontrakter!$C$9,H1308=Kontrakter!$B$10,Kontrakter!$C$10,H1308=Kontrakter!$B$11,Kontrakter!$C$11)</f>
        <v>#N/A</v>
      </c>
      <c r="M1308" s="45" t="e" cm="1">
        <f t="array" ref="M1308">_xlfn.IFS(L1308=Kontrakter!$C$3,Kontrakter!$D$3,L1308=Kontrakter!$C$2,Kontrakter!$D$2,L1308=Kontrakter!$C$4,Kontrakter!$D$4,L1308=Kontrakter!$C$5,Kontrakter!$D$5,L1308=Kontrakter!$C$6,Kontrakter!$D$6,L1308=Kontrakter!$C$7,Kontrakter!$D$7,L1308=Kontrakter!$C$8,Kontrakter!$D$8,L1308=Kontrakter!$C$9,Kontrakter!$D$9,L1308=Kontrakter!$C$10,Kontrakter!$D$10,L1308=Kontrakter!$C$11,Kontrakter!$D$11)</f>
        <v>#N/A</v>
      </c>
      <c r="N1308" s="47" t="e" cm="1">
        <f t="array" ref="N1308">_xlfn.IFS(L1308=Kontrakter!$C$3,Kontrakter!$E$3,L1308=Kontrakter!$C$2,Kontrakter!$E$2,L1308=Kontrakter!$C$4,Kontrakter!$E$4,L1308=Kontrakter!$C$5,Kontrakter!$E$5,L1308=Kontrakter!$C$6,Kontrakter!$E$6,L1308=Kontrakter!$C$7,Kontrakter!$E$7,L1308=Kontrakter!$C$8,Kontrakter!$E$8,L1308=Kontrakter!$C$9,Kontrakter!$E$9,L1308=Kontrakter!$C$10,Kontrakter!$E$10,L1308=Kontrakter!$C$11,Kontrakter!$E$11)</f>
        <v>#N/A</v>
      </c>
    </row>
    <row r="1309" spans="1:14" s="42" customFormat="1" x14ac:dyDescent="0.3">
      <c r="A1309" s="48"/>
      <c r="H1309" s="45"/>
      <c r="I1309" s="46"/>
      <c r="J1309" s="46"/>
      <c r="K1309" s="46"/>
      <c r="L1309" s="45" t="e" cm="1">
        <f t="array" ref="L1309">_xlfn.IFS(H1309=Kontrakter!$B$3,Kontrakter!$C$3,H1309=Kontrakter!$B$2,Kontrakter!$C$2,H1309=Kontrakter!$B$4,Kontrakter!$C$4,H1309=Kontrakter!$B$5,Kontrakter!$C$5,H1309=Kontrakter!$B$6,Kontrakter!$C$6,H1309=Kontrakter!$B$7,Kontrakter!$C$7,H1309=Kontrakter!$B$8,Kontrakter!$C$8,H1309=Kontrakter!$B$9,Kontrakter!$C$9,H1309=Kontrakter!$B$10,Kontrakter!$C$10,H1309=Kontrakter!$B$11,Kontrakter!$C$11)</f>
        <v>#N/A</v>
      </c>
      <c r="M1309" s="45" t="e" cm="1">
        <f t="array" ref="M1309">_xlfn.IFS(L1309=Kontrakter!$C$3,Kontrakter!$D$3,L1309=Kontrakter!$C$2,Kontrakter!$D$2,L1309=Kontrakter!$C$4,Kontrakter!$D$4,L1309=Kontrakter!$C$5,Kontrakter!$D$5,L1309=Kontrakter!$C$6,Kontrakter!$D$6,L1309=Kontrakter!$C$7,Kontrakter!$D$7,L1309=Kontrakter!$C$8,Kontrakter!$D$8,L1309=Kontrakter!$C$9,Kontrakter!$D$9,L1309=Kontrakter!$C$10,Kontrakter!$D$10,L1309=Kontrakter!$C$11,Kontrakter!$D$11)</f>
        <v>#N/A</v>
      </c>
      <c r="N1309" s="47" t="e" cm="1">
        <f t="array" ref="N1309">_xlfn.IFS(L1309=Kontrakter!$C$3,Kontrakter!$E$3,L1309=Kontrakter!$C$2,Kontrakter!$E$2,L1309=Kontrakter!$C$4,Kontrakter!$E$4,L1309=Kontrakter!$C$5,Kontrakter!$E$5,L1309=Kontrakter!$C$6,Kontrakter!$E$6,L1309=Kontrakter!$C$7,Kontrakter!$E$7,L1309=Kontrakter!$C$8,Kontrakter!$E$8,L1309=Kontrakter!$C$9,Kontrakter!$E$9,L1309=Kontrakter!$C$10,Kontrakter!$E$10,L1309=Kontrakter!$C$11,Kontrakter!$E$11)</f>
        <v>#N/A</v>
      </c>
    </row>
    <row r="1310" spans="1:14" s="42" customFormat="1" x14ac:dyDescent="0.3">
      <c r="A1310" s="48"/>
      <c r="H1310" s="45"/>
      <c r="I1310" s="46"/>
      <c r="J1310" s="46"/>
      <c r="K1310" s="46"/>
      <c r="L1310" s="45" t="e" cm="1">
        <f t="array" ref="L1310">_xlfn.IFS(H1310=Kontrakter!$B$3,Kontrakter!$C$3,H1310=Kontrakter!$B$2,Kontrakter!$C$2,H1310=Kontrakter!$B$4,Kontrakter!$C$4,H1310=Kontrakter!$B$5,Kontrakter!$C$5,H1310=Kontrakter!$B$6,Kontrakter!$C$6,H1310=Kontrakter!$B$7,Kontrakter!$C$7,H1310=Kontrakter!$B$8,Kontrakter!$C$8,H1310=Kontrakter!$B$9,Kontrakter!$C$9,H1310=Kontrakter!$B$10,Kontrakter!$C$10,H1310=Kontrakter!$B$11,Kontrakter!$C$11)</f>
        <v>#N/A</v>
      </c>
      <c r="M1310" s="45" t="e" cm="1">
        <f t="array" ref="M1310">_xlfn.IFS(L1310=Kontrakter!$C$3,Kontrakter!$D$3,L1310=Kontrakter!$C$2,Kontrakter!$D$2,L1310=Kontrakter!$C$4,Kontrakter!$D$4,L1310=Kontrakter!$C$5,Kontrakter!$D$5,L1310=Kontrakter!$C$6,Kontrakter!$D$6,L1310=Kontrakter!$C$7,Kontrakter!$D$7,L1310=Kontrakter!$C$8,Kontrakter!$D$8,L1310=Kontrakter!$C$9,Kontrakter!$D$9,L1310=Kontrakter!$C$10,Kontrakter!$D$10,L1310=Kontrakter!$C$11,Kontrakter!$D$11)</f>
        <v>#N/A</v>
      </c>
      <c r="N1310" s="47" t="e" cm="1">
        <f t="array" ref="N1310">_xlfn.IFS(L1310=Kontrakter!$C$3,Kontrakter!$E$3,L1310=Kontrakter!$C$2,Kontrakter!$E$2,L1310=Kontrakter!$C$4,Kontrakter!$E$4,L1310=Kontrakter!$C$5,Kontrakter!$E$5,L1310=Kontrakter!$C$6,Kontrakter!$E$6,L1310=Kontrakter!$C$7,Kontrakter!$E$7,L1310=Kontrakter!$C$8,Kontrakter!$E$8,L1310=Kontrakter!$C$9,Kontrakter!$E$9,L1310=Kontrakter!$C$10,Kontrakter!$E$10,L1310=Kontrakter!$C$11,Kontrakter!$E$11)</f>
        <v>#N/A</v>
      </c>
    </row>
    <row r="1311" spans="1:14" s="42" customFormat="1" x14ac:dyDescent="0.3">
      <c r="A1311" s="48"/>
      <c r="H1311" s="45"/>
      <c r="I1311" s="46"/>
      <c r="J1311" s="46"/>
      <c r="K1311" s="46"/>
      <c r="L1311" s="45" t="e" cm="1">
        <f t="array" ref="L1311">_xlfn.IFS(H1311=Kontrakter!$B$3,Kontrakter!$C$3,H1311=Kontrakter!$B$2,Kontrakter!$C$2,H1311=Kontrakter!$B$4,Kontrakter!$C$4,H1311=Kontrakter!$B$5,Kontrakter!$C$5,H1311=Kontrakter!$B$6,Kontrakter!$C$6,H1311=Kontrakter!$B$7,Kontrakter!$C$7,H1311=Kontrakter!$B$8,Kontrakter!$C$8,H1311=Kontrakter!$B$9,Kontrakter!$C$9,H1311=Kontrakter!$B$10,Kontrakter!$C$10,H1311=Kontrakter!$B$11,Kontrakter!$C$11)</f>
        <v>#N/A</v>
      </c>
      <c r="M1311" s="45" t="e" cm="1">
        <f t="array" ref="M1311">_xlfn.IFS(L1311=Kontrakter!$C$3,Kontrakter!$D$3,L1311=Kontrakter!$C$2,Kontrakter!$D$2,L1311=Kontrakter!$C$4,Kontrakter!$D$4,L1311=Kontrakter!$C$5,Kontrakter!$D$5,L1311=Kontrakter!$C$6,Kontrakter!$D$6,L1311=Kontrakter!$C$7,Kontrakter!$D$7,L1311=Kontrakter!$C$8,Kontrakter!$D$8,L1311=Kontrakter!$C$9,Kontrakter!$D$9,L1311=Kontrakter!$C$10,Kontrakter!$D$10,L1311=Kontrakter!$C$11,Kontrakter!$D$11)</f>
        <v>#N/A</v>
      </c>
      <c r="N1311" s="47" t="e" cm="1">
        <f t="array" ref="N1311">_xlfn.IFS(L1311=Kontrakter!$C$3,Kontrakter!$E$3,L1311=Kontrakter!$C$2,Kontrakter!$E$2,L1311=Kontrakter!$C$4,Kontrakter!$E$4,L1311=Kontrakter!$C$5,Kontrakter!$E$5,L1311=Kontrakter!$C$6,Kontrakter!$E$6,L1311=Kontrakter!$C$7,Kontrakter!$E$7,L1311=Kontrakter!$C$8,Kontrakter!$E$8,L1311=Kontrakter!$C$9,Kontrakter!$E$9,L1311=Kontrakter!$C$10,Kontrakter!$E$10,L1311=Kontrakter!$C$11,Kontrakter!$E$11)</f>
        <v>#N/A</v>
      </c>
    </row>
    <row r="1312" spans="1:14" s="42" customFormat="1" x14ac:dyDescent="0.3">
      <c r="A1312" s="43"/>
      <c r="H1312" s="45"/>
      <c r="I1312" s="46"/>
      <c r="J1312" s="46"/>
      <c r="K1312" s="46"/>
      <c r="L1312" s="45" t="e" cm="1">
        <f t="array" ref="L1312">_xlfn.IFS(H1312=Kontrakter!$B$3,Kontrakter!$C$3,H1312=Kontrakter!$B$2,Kontrakter!$C$2,H1312=Kontrakter!$B$4,Kontrakter!$C$4,H1312=Kontrakter!$B$5,Kontrakter!$C$5,H1312=Kontrakter!$B$6,Kontrakter!$C$6,H1312=Kontrakter!$B$7,Kontrakter!$C$7,H1312=Kontrakter!$B$8,Kontrakter!$C$8,H1312=Kontrakter!$B$9,Kontrakter!$C$9,H1312=Kontrakter!$B$10,Kontrakter!$C$10,H1312=Kontrakter!$B$11,Kontrakter!$C$11)</f>
        <v>#N/A</v>
      </c>
      <c r="M1312" s="45" t="e" cm="1">
        <f t="array" ref="M1312">_xlfn.IFS(L1312=Kontrakter!$C$3,Kontrakter!$D$3,L1312=Kontrakter!$C$2,Kontrakter!$D$2,L1312=Kontrakter!$C$4,Kontrakter!$D$4,L1312=Kontrakter!$C$5,Kontrakter!$D$5,L1312=Kontrakter!$C$6,Kontrakter!$D$6,L1312=Kontrakter!$C$7,Kontrakter!$D$7,L1312=Kontrakter!$C$8,Kontrakter!$D$8,L1312=Kontrakter!$C$9,Kontrakter!$D$9,L1312=Kontrakter!$C$10,Kontrakter!$D$10,L1312=Kontrakter!$C$11,Kontrakter!$D$11)</f>
        <v>#N/A</v>
      </c>
      <c r="N1312" s="47" t="e" cm="1">
        <f t="array" ref="N1312">_xlfn.IFS(L1312=Kontrakter!$C$3,Kontrakter!$E$3,L1312=Kontrakter!$C$2,Kontrakter!$E$2,L1312=Kontrakter!$C$4,Kontrakter!$E$4,L1312=Kontrakter!$C$5,Kontrakter!$E$5,L1312=Kontrakter!$C$6,Kontrakter!$E$6,L1312=Kontrakter!$C$7,Kontrakter!$E$7,L1312=Kontrakter!$C$8,Kontrakter!$E$8,L1312=Kontrakter!$C$9,Kontrakter!$E$9,L1312=Kontrakter!$C$10,Kontrakter!$E$10,L1312=Kontrakter!$C$11,Kontrakter!$E$11)</f>
        <v>#N/A</v>
      </c>
    </row>
    <row r="1313" spans="1:14" s="42" customFormat="1" x14ac:dyDescent="0.3">
      <c r="A1313" s="43"/>
      <c r="H1313" s="45"/>
      <c r="I1313" s="46"/>
      <c r="J1313" s="46"/>
      <c r="K1313" s="46"/>
      <c r="L1313" s="45" t="e" cm="1">
        <f t="array" ref="L1313">_xlfn.IFS(H1313=Kontrakter!$B$3,Kontrakter!$C$3,H1313=Kontrakter!$B$2,Kontrakter!$C$2,H1313=Kontrakter!$B$4,Kontrakter!$C$4,H1313=Kontrakter!$B$5,Kontrakter!$C$5,H1313=Kontrakter!$B$6,Kontrakter!$C$6,H1313=Kontrakter!$B$7,Kontrakter!$C$7,H1313=Kontrakter!$B$8,Kontrakter!$C$8,H1313=Kontrakter!$B$9,Kontrakter!$C$9,H1313=Kontrakter!$B$10,Kontrakter!$C$10,H1313=Kontrakter!$B$11,Kontrakter!$C$11)</f>
        <v>#N/A</v>
      </c>
      <c r="M1313" s="45" t="e" cm="1">
        <f t="array" ref="M1313">_xlfn.IFS(L1313=Kontrakter!$C$3,Kontrakter!$D$3,L1313=Kontrakter!$C$2,Kontrakter!$D$2,L1313=Kontrakter!$C$4,Kontrakter!$D$4,L1313=Kontrakter!$C$5,Kontrakter!$D$5,L1313=Kontrakter!$C$6,Kontrakter!$D$6,L1313=Kontrakter!$C$7,Kontrakter!$D$7,L1313=Kontrakter!$C$8,Kontrakter!$D$8,L1313=Kontrakter!$C$9,Kontrakter!$D$9,L1313=Kontrakter!$C$10,Kontrakter!$D$10,L1313=Kontrakter!$C$11,Kontrakter!$D$11)</f>
        <v>#N/A</v>
      </c>
      <c r="N1313" s="47" t="e" cm="1">
        <f t="array" ref="N1313">_xlfn.IFS(L1313=Kontrakter!$C$3,Kontrakter!$E$3,L1313=Kontrakter!$C$2,Kontrakter!$E$2,L1313=Kontrakter!$C$4,Kontrakter!$E$4,L1313=Kontrakter!$C$5,Kontrakter!$E$5,L1313=Kontrakter!$C$6,Kontrakter!$E$6,L1313=Kontrakter!$C$7,Kontrakter!$E$7,L1313=Kontrakter!$C$8,Kontrakter!$E$8,L1313=Kontrakter!$C$9,Kontrakter!$E$9,L1313=Kontrakter!$C$10,Kontrakter!$E$10,L1313=Kontrakter!$C$11,Kontrakter!$E$11)</f>
        <v>#N/A</v>
      </c>
    </row>
    <row r="1314" spans="1:14" s="42" customFormat="1" x14ac:dyDescent="0.3">
      <c r="A1314" s="43"/>
      <c r="H1314" s="45"/>
      <c r="I1314" s="46"/>
      <c r="J1314" s="46"/>
      <c r="K1314" s="46"/>
      <c r="L1314" s="45" t="e" cm="1">
        <f t="array" ref="L1314">_xlfn.IFS(H1314=Kontrakter!$B$3,Kontrakter!$C$3,H1314=Kontrakter!$B$2,Kontrakter!$C$2,H1314=Kontrakter!$B$4,Kontrakter!$C$4,H1314=Kontrakter!$B$5,Kontrakter!$C$5,H1314=Kontrakter!$B$6,Kontrakter!$C$6,H1314=Kontrakter!$B$7,Kontrakter!$C$7,H1314=Kontrakter!$B$8,Kontrakter!$C$8,H1314=Kontrakter!$B$9,Kontrakter!$C$9,H1314=Kontrakter!$B$10,Kontrakter!$C$10,H1314=Kontrakter!$B$11,Kontrakter!$C$11)</f>
        <v>#N/A</v>
      </c>
      <c r="M1314" s="45" t="e" cm="1">
        <f t="array" ref="M1314">_xlfn.IFS(L1314=Kontrakter!$C$3,Kontrakter!$D$3,L1314=Kontrakter!$C$2,Kontrakter!$D$2,L1314=Kontrakter!$C$4,Kontrakter!$D$4,L1314=Kontrakter!$C$5,Kontrakter!$D$5,L1314=Kontrakter!$C$6,Kontrakter!$D$6,L1314=Kontrakter!$C$7,Kontrakter!$D$7,L1314=Kontrakter!$C$8,Kontrakter!$D$8,L1314=Kontrakter!$C$9,Kontrakter!$D$9,L1314=Kontrakter!$C$10,Kontrakter!$D$10,L1314=Kontrakter!$C$11,Kontrakter!$D$11)</f>
        <v>#N/A</v>
      </c>
      <c r="N1314" s="47" t="e" cm="1">
        <f t="array" ref="N1314">_xlfn.IFS(L1314=Kontrakter!$C$3,Kontrakter!$E$3,L1314=Kontrakter!$C$2,Kontrakter!$E$2,L1314=Kontrakter!$C$4,Kontrakter!$E$4,L1314=Kontrakter!$C$5,Kontrakter!$E$5,L1314=Kontrakter!$C$6,Kontrakter!$E$6,L1314=Kontrakter!$C$7,Kontrakter!$E$7,L1314=Kontrakter!$C$8,Kontrakter!$E$8,L1314=Kontrakter!$C$9,Kontrakter!$E$9,L1314=Kontrakter!$C$10,Kontrakter!$E$10,L1314=Kontrakter!$C$11,Kontrakter!$E$11)</f>
        <v>#N/A</v>
      </c>
    </row>
    <row r="1315" spans="1:14" s="42" customFormat="1" x14ac:dyDescent="0.3">
      <c r="A1315" s="43"/>
      <c r="H1315" s="45"/>
      <c r="I1315" s="46"/>
      <c r="J1315" s="46"/>
      <c r="K1315" s="46"/>
      <c r="L1315" s="45" t="e" cm="1">
        <f t="array" ref="L1315">_xlfn.IFS(H1315=Kontrakter!$B$3,Kontrakter!$C$3,H1315=Kontrakter!$B$2,Kontrakter!$C$2,H1315=Kontrakter!$B$4,Kontrakter!$C$4,H1315=Kontrakter!$B$5,Kontrakter!$C$5,H1315=Kontrakter!$B$6,Kontrakter!$C$6,H1315=Kontrakter!$B$7,Kontrakter!$C$7,H1315=Kontrakter!$B$8,Kontrakter!$C$8,H1315=Kontrakter!$B$9,Kontrakter!$C$9,H1315=Kontrakter!$B$10,Kontrakter!$C$10,H1315=Kontrakter!$B$11,Kontrakter!$C$11)</f>
        <v>#N/A</v>
      </c>
      <c r="M1315" s="45" t="e" cm="1">
        <f t="array" ref="M1315">_xlfn.IFS(L1315=Kontrakter!$C$3,Kontrakter!$D$3,L1315=Kontrakter!$C$2,Kontrakter!$D$2,L1315=Kontrakter!$C$4,Kontrakter!$D$4,L1315=Kontrakter!$C$5,Kontrakter!$D$5,L1315=Kontrakter!$C$6,Kontrakter!$D$6,L1315=Kontrakter!$C$7,Kontrakter!$D$7,L1315=Kontrakter!$C$8,Kontrakter!$D$8,L1315=Kontrakter!$C$9,Kontrakter!$D$9,L1315=Kontrakter!$C$10,Kontrakter!$D$10,L1315=Kontrakter!$C$11,Kontrakter!$D$11)</f>
        <v>#N/A</v>
      </c>
      <c r="N1315" s="47" t="e" cm="1">
        <f t="array" ref="N1315">_xlfn.IFS(L1315=Kontrakter!$C$3,Kontrakter!$E$3,L1315=Kontrakter!$C$2,Kontrakter!$E$2,L1315=Kontrakter!$C$4,Kontrakter!$E$4,L1315=Kontrakter!$C$5,Kontrakter!$E$5,L1315=Kontrakter!$C$6,Kontrakter!$E$6,L1315=Kontrakter!$C$7,Kontrakter!$E$7,L1315=Kontrakter!$C$8,Kontrakter!$E$8,L1315=Kontrakter!$C$9,Kontrakter!$E$9,L1315=Kontrakter!$C$10,Kontrakter!$E$10,L1315=Kontrakter!$C$11,Kontrakter!$E$11)</f>
        <v>#N/A</v>
      </c>
    </row>
    <row r="1316" spans="1:14" s="42" customFormat="1" x14ac:dyDescent="0.3">
      <c r="A1316" s="43"/>
      <c r="H1316" s="45"/>
      <c r="I1316" s="46"/>
      <c r="J1316" s="46"/>
      <c r="K1316" s="46"/>
      <c r="L1316" s="45" t="e" cm="1">
        <f t="array" ref="L1316">_xlfn.IFS(H1316=Kontrakter!$B$3,Kontrakter!$C$3,H1316=Kontrakter!$B$2,Kontrakter!$C$2,H1316=Kontrakter!$B$4,Kontrakter!$C$4,H1316=Kontrakter!$B$5,Kontrakter!$C$5,H1316=Kontrakter!$B$6,Kontrakter!$C$6,H1316=Kontrakter!$B$7,Kontrakter!$C$7,H1316=Kontrakter!$B$8,Kontrakter!$C$8,H1316=Kontrakter!$B$9,Kontrakter!$C$9,H1316=Kontrakter!$B$10,Kontrakter!$C$10,H1316=Kontrakter!$B$11,Kontrakter!$C$11)</f>
        <v>#N/A</v>
      </c>
      <c r="M1316" s="45" t="e" cm="1">
        <f t="array" ref="M1316">_xlfn.IFS(L1316=Kontrakter!$C$3,Kontrakter!$D$3,L1316=Kontrakter!$C$2,Kontrakter!$D$2,L1316=Kontrakter!$C$4,Kontrakter!$D$4,L1316=Kontrakter!$C$5,Kontrakter!$D$5,L1316=Kontrakter!$C$6,Kontrakter!$D$6,L1316=Kontrakter!$C$7,Kontrakter!$D$7,L1316=Kontrakter!$C$8,Kontrakter!$D$8,L1316=Kontrakter!$C$9,Kontrakter!$D$9,L1316=Kontrakter!$C$10,Kontrakter!$D$10,L1316=Kontrakter!$C$11,Kontrakter!$D$11)</f>
        <v>#N/A</v>
      </c>
      <c r="N1316" s="47" t="e" cm="1">
        <f t="array" ref="N1316">_xlfn.IFS(L1316=Kontrakter!$C$3,Kontrakter!$E$3,L1316=Kontrakter!$C$2,Kontrakter!$E$2,L1316=Kontrakter!$C$4,Kontrakter!$E$4,L1316=Kontrakter!$C$5,Kontrakter!$E$5,L1316=Kontrakter!$C$6,Kontrakter!$E$6,L1316=Kontrakter!$C$7,Kontrakter!$E$7,L1316=Kontrakter!$C$8,Kontrakter!$E$8,L1316=Kontrakter!$C$9,Kontrakter!$E$9,L1316=Kontrakter!$C$10,Kontrakter!$E$10,L1316=Kontrakter!$C$11,Kontrakter!$E$11)</f>
        <v>#N/A</v>
      </c>
    </row>
    <row r="1317" spans="1:14" s="42" customFormat="1" x14ac:dyDescent="0.3">
      <c r="A1317" s="49"/>
      <c r="H1317" s="45"/>
      <c r="I1317" s="46"/>
      <c r="J1317" s="46"/>
      <c r="K1317" s="46"/>
      <c r="L1317" s="45" t="e" cm="1">
        <f t="array" ref="L1317">_xlfn.IFS(H1317=Kontrakter!$B$3,Kontrakter!$C$3,H1317=Kontrakter!$B$2,Kontrakter!$C$2,H1317=Kontrakter!$B$4,Kontrakter!$C$4,H1317=Kontrakter!$B$5,Kontrakter!$C$5,H1317=Kontrakter!$B$6,Kontrakter!$C$6,H1317=Kontrakter!$B$7,Kontrakter!$C$7,H1317=Kontrakter!$B$8,Kontrakter!$C$8,H1317=Kontrakter!$B$9,Kontrakter!$C$9,H1317=Kontrakter!$B$10,Kontrakter!$C$10,H1317=Kontrakter!$B$11,Kontrakter!$C$11)</f>
        <v>#N/A</v>
      </c>
      <c r="M1317" s="45" t="e" cm="1">
        <f t="array" ref="M1317">_xlfn.IFS(L1317=Kontrakter!$C$3,Kontrakter!$D$3,L1317=Kontrakter!$C$2,Kontrakter!$D$2,L1317=Kontrakter!$C$4,Kontrakter!$D$4,L1317=Kontrakter!$C$5,Kontrakter!$D$5,L1317=Kontrakter!$C$6,Kontrakter!$D$6,L1317=Kontrakter!$C$7,Kontrakter!$D$7,L1317=Kontrakter!$C$8,Kontrakter!$D$8,L1317=Kontrakter!$C$9,Kontrakter!$D$9,L1317=Kontrakter!$C$10,Kontrakter!$D$10,L1317=Kontrakter!$C$11,Kontrakter!$D$11)</f>
        <v>#N/A</v>
      </c>
      <c r="N1317" s="47" t="e" cm="1">
        <f t="array" ref="N1317">_xlfn.IFS(L1317=Kontrakter!$C$3,Kontrakter!$E$3,L1317=Kontrakter!$C$2,Kontrakter!$E$2,L1317=Kontrakter!$C$4,Kontrakter!$E$4,L1317=Kontrakter!$C$5,Kontrakter!$E$5,L1317=Kontrakter!$C$6,Kontrakter!$E$6,L1317=Kontrakter!$C$7,Kontrakter!$E$7,L1317=Kontrakter!$C$8,Kontrakter!$E$8,L1317=Kontrakter!$C$9,Kontrakter!$E$9,L1317=Kontrakter!$C$10,Kontrakter!$E$10,L1317=Kontrakter!$C$11,Kontrakter!$E$11)</f>
        <v>#N/A</v>
      </c>
    </row>
    <row r="1318" spans="1:14" s="42" customFormat="1" x14ac:dyDescent="0.3">
      <c r="A1318" s="43"/>
      <c r="H1318" s="45"/>
      <c r="I1318" s="46"/>
      <c r="J1318" s="46"/>
      <c r="K1318" s="46"/>
      <c r="L1318" s="45" t="e" cm="1">
        <f t="array" ref="L1318">_xlfn.IFS(H1318=Kontrakter!$B$3,Kontrakter!$C$3,H1318=Kontrakter!$B$2,Kontrakter!$C$2,H1318=Kontrakter!$B$4,Kontrakter!$C$4,H1318=Kontrakter!$B$5,Kontrakter!$C$5,H1318=Kontrakter!$B$6,Kontrakter!$C$6,H1318=Kontrakter!$B$7,Kontrakter!$C$7,H1318=Kontrakter!$B$8,Kontrakter!$C$8,H1318=Kontrakter!$B$9,Kontrakter!$C$9,H1318=Kontrakter!$B$10,Kontrakter!$C$10,H1318=Kontrakter!$B$11,Kontrakter!$C$11)</f>
        <v>#N/A</v>
      </c>
      <c r="M1318" s="45" t="e" cm="1">
        <f t="array" ref="M1318">_xlfn.IFS(L1318=Kontrakter!$C$3,Kontrakter!$D$3,L1318=Kontrakter!$C$2,Kontrakter!$D$2,L1318=Kontrakter!$C$4,Kontrakter!$D$4,L1318=Kontrakter!$C$5,Kontrakter!$D$5,L1318=Kontrakter!$C$6,Kontrakter!$D$6,L1318=Kontrakter!$C$7,Kontrakter!$D$7,L1318=Kontrakter!$C$8,Kontrakter!$D$8,L1318=Kontrakter!$C$9,Kontrakter!$D$9,L1318=Kontrakter!$C$10,Kontrakter!$D$10,L1318=Kontrakter!$C$11,Kontrakter!$D$11)</f>
        <v>#N/A</v>
      </c>
      <c r="N1318" s="47" t="e" cm="1">
        <f t="array" ref="N1318">_xlfn.IFS(L1318=Kontrakter!$C$3,Kontrakter!$E$3,L1318=Kontrakter!$C$2,Kontrakter!$E$2,L1318=Kontrakter!$C$4,Kontrakter!$E$4,L1318=Kontrakter!$C$5,Kontrakter!$E$5,L1318=Kontrakter!$C$6,Kontrakter!$E$6,L1318=Kontrakter!$C$7,Kontrakter!$E$7,L1318=Kontrakter!$C$8,Kontrakter!$E$8,L1318=Kontrakter!$C$9,Kontrakter!$E$9,L1318=Kontrakter!$C$10,Kontrakter!$E$10,L1318=Kontrakter!$C$11,Kontrakter!$E$11)</f>
        <v>#N/A</v>
      </c>
    </row>
    <row r="1319" spans="1:14" s="42" customFormat="1" x14ac:dyDescent="0.3">
      <c r="A1319" s="43"/>
      <c r="H1319" s="45"/>
      <c r="I1319" s="46"/>
      <c r="J1319" s="46"/>
      <c r="K1319" s="46"/>
      <c r="L1319" s="45" t="e" cm="1">
        <f t="array" ref="L1319">_xlfn.IFS(H1319=Kontrakter!$B$3,Kontrakter!$C$3,H1319=Kontrakter!$B$2,Kontrakter!$C$2,H1319=Kontrakter!$B$4,Kontrakter!$C$4,H1319=Kontrakter!$B$5,Kontrakter!$C$5,H1319=Kontrakter!$B$6,Kontrakter!$C$6,H1319=Kontrakter!$B$7,Kontrakter!$C$7,H1319=Kontrakter!$B$8,Kontrakter!$C$8,H1319=Kontrakter!$B$9,Kontrakter!$C$9,H1319=Kontrakter!$B$10,Kontrakter!$C$10,H1319=Kontrakter!$B$11,Kontrakter!$C$11)</f>
        <v>#N/A</v>
      </c>
      <c r="M1319" s="45" t="e" cm="1">
        <f t="array" ref="M1319">_xlfn.IFS(L1319=Kontrakter!$C$3,Kontrakter!$D$3,L1319=Kontrakter!$C$2,Kontrakter!$D$2,L1319=Kontrakter!$C$4,Kontrakter!$D$4,L1319=Kontrakter!$C$5,Kontrakter!$D$5,L1319=Kontrakter!$C$6,Kontrakter!$D$6,L1319=Kontrakter!$C$7,Kontrakter!$D$7,L1319=Kontrakter!$C$8,Kontrakter!$D$8,L1319=Kontrakter!$C$9,Kontrakter!$D$9,L1319=Kontrakter!$C$10,Kontrakter!$D$10,L1319=Kontrakter!$C$11,Kontrakter!$D$11)</f>
        <v>#N/A</v>
      </c>
      <c r="N1319" s="47" t="e" cm="1">
        <f t="array" ref="N1319">_xlfn.IFS(L1319=Kontrakter!$C$3,Kontrakter!$E$3,L1319=Kontrakter!$C$2,Kontrakter!$E$2,L1319=Kontrakter!$C$4,Kontrakter!$E$4,L1319=Kontrakter!$C$5,Kontrakter!$E$5,L1319=Kontrakter!$C$6,Kontrakter!$E$6,L1319=Kontrakter!$C$7,Kontrakter!$E$7,L1319=Kontrakter!$C$8,Kontrakter!$E$8,L1319=Kontrakter!$C$9,Kontrakter!$E$9,L1319=Kontrakter!$C$10,Kontrakter!$E$10,L1319=Kontrakter!$C$11,Kontrakter!$E$11)</f>
        <v>#N/A</v>
      </c>
    </row>
    <row r="1320" spans="1:14" s="42" customFormat="1" x14ac:dyDescent="0.3">
      <c r="A1320" s="48"/>
      <c r="H1320" s="45"/>
      <c r="I1320" s="46"/>
      <c r="J1320" s="46"/>
      <c r="K1320" s="46"/>
      <c r="L1320" s="45" t="e" cm="1">
        <f t="array" ref="L1320">_xlfn.IFS(H1320=Kontrakter!$B$3,Kontrakter!$C$3,H1320=Kontrakter!$B$2,Kontrakter!$C$2,H1320=Kontrakter!$B$4,Kontrakter!$C$4,H1320=Kontrakter!$B$5,Kontrakter!$C$5,H1320=Kontrakter!$B$6,Kontrakter!$C$6,H1320=Kontrakter!$B$7,Kontrakter!$C$7,H1320=Kontrakter!$B$8,Kontrakter!$C$8,H1320=Kontrakter!$B$9,Kontrakter!$C$9,H1320=Kontrakter!$B$10,Kontrakter!$C$10,H1320=Kontrakter!$B$11,Kontrakter!$C$11)</f>
        <v>#N/A</v>
      </c>
      <c r="M1320" s="45" t="e" cm="1">
        <f t="array" ref="M1320">_xlfn.IFS(L1320=Kontrakter!$C$3,Kontrakter!$D$3,L1320=Kontrakter!$C$2,Kontrakter!$D$2,L1320=Kontrakter!$C$4,Kontrakter!$D$4,L1320=Kontrakter!$C$5,Kontrakter!$D$5,L1320=Kontrakter!$C$6,Kontrakter!$D$6,L1320=Kontrakter!$C$7,Kontrakter!$D$7,L1320=Kontrakter!$C$8,Kontrakter!$D$8,L1320=Kontrakter!$C$9,Kontrakter!$D$9,L1320=Kontrakter!$C$10,Kontrakter!$D$10,L1320=Kontrakter!$C$11,Kontrakter!$D$11)</f>
        <v>#N/A</v>
      </c>
      <c r="N1320" s="47" t="e" cm="1">
        <f t="array" ref="N1320">_xlfn.IFS(L1320=Kontrakter!$C$3,Kontrakter!$E$3,L1320=Kontrakter!$C$2,Kontrakter!$E$2,L1320=Kontrakter!$C$4,Kontrakter!$E$4,L1320=Kontrakter!$C$5,Kontrakter!$E$5,L1320=Kontrakter!$C$6,Kontrakter!$E$6,L1320=Kontrakter!$C$7,Kontrakter!$E$7,L1320=Kontrakter!$C$8,Kontrakter!$E$8,L1320=Kontrakter!$C$9,Kontrakter!$E$9,L1320=Kontrakter!$C$10,Kontrakter!$E$10,L1320=Kontrakter!$C$11,Kontrakter!$E$11)</f>
        <v>#N/A</v>
      </c>
    </row>
    <row r="1321" spans="1:14" s="42" customFormat="1" x14ac:dyDescent="0.3">
      <c r="A1321" s="48"/>
      <c r="H1321" s="45"/>
      <c r="I1321" s="46"/>
      <c r="J1321" s="46"/>
      <c r="K1321" s="46"/>
      <c r="L1321" s="45" t="e" cm="1">
        <f t="array" ref="L1321">_xlfn.IFS(H1321=Kontrakter!$B$3,Kontrakter!$C$3,H1321=Kontrakter!$B$2,Kontrakter!$C$2,H1321=Kontrakter!$B$4,Kontrakter!$C$4,H1321=Kontrakter!$B$5,Kontrakter!$C$5,H1321=Kontrakter!$B$6,Kontrakter!$C$6,H1321=Kontrakter!$B$7,Kontrakter!$C$7,H1321=Kontrakter!$B$8,Kontrakter!$C$8,H1321=Kontrakter!$B$9,Kontrakter!$C$9,H1321=Kontrakter!$B$10,Kontrakter!$C$10,H1321=Kontrakter!$B$11,Kontrakter!$C$11)</f>
        <v>#N/A</v>
      </c>
      <c r="M1321" s="45" t="e" cm="1">
        <f t="array" ref="M1321">_xlfn.IFS(L1321=Kontrakter!$C$3,Kontrakter!$D$3,L1321=Kontrakter!$C$2,Kontrakter!$D$2,L1321=Kontrakter!$C$4,Kontrakter!$D$4,L1321=Kontrakter!$C$5,Kontrakter!$D$5,L1321=Kontrakter!$C$6,Kontrakter!$D$6,L1321=Kontrakter!$C$7,Kontrakter!$D$7,L1321=Kontrakter!$C$8,Kontrakter!$D$8,L1321=Kontrakter!$C$9,Kontrakter!$D$9,L1321=Kontrakter!$C$10,Kontrakter!$D$10,L1321=Kontrakter!$C$11,Kontrakter!$D$11)</f>
        <v>#N/A</v>
      </c>
      <c r="N1321" s="47" t="e" cm="1">
        <f t="array" ref="N1321">_xlfn.IFS(L1321=Kontrakter!$C$3,Kontrakter!$E$3,L1321=Kontrakter!$C$2,Kontrakter!$E$2,L1321=Kontrakter!$C$4,Kontrakter!$E$4,L1321=Kontrakter!$C$5,Kontrakter!$E$5,L1321=Kontrakter!$C$6,Kontrakter!$E$6,L1321=Kontrakter!$C$7,Kontrakter!$E$7,L1321=Kontrakter!$C$8,Kontrakter!$E$8,L1321=Kontrakter!$C$9,Kontrakter!$E$9,L1321=Kontrakter!$C$10,Kontrakter!$E$10,L1321=Kontrakter!$C$11,Kontrakter!$E$11)</f>
        <v>#N/A</v>
      </c>
    </row>
    <row r="1322" spans="1:14" s="42" customFormat="1" x14ac:dyDescent="0.3">
      <c r="A1322" s="48"/>
      <c r="H1322" s="45"/>
      <c r="I1322" s="46"/>
      <c r="J1322" s="46"/>
      <c r="K1322" s="46"/>
      <c r="L1322" s="45" t="e" cm="1">
        <f t="array" ref="L1322">_xlfn.IFS(H1322=Kontrakter!$B$3,Kontrakter!$C$3,H1322=Kontrakter!$B$2,Kontrakter!$C$2,H1322=Kontrakter!$B$4,Kontrakter!$C$4,H1322=Kontrakter!$B$5,Kontrakter!$C$5,H1322=Kontrakter!$B$6,Kontrakter!$C$6,H1322=Kontrakter!$B$7,Kontrakter!$C$7,H1322=Kontrakter!$B$8,Kontrakter!$C$8,H1322=Kontrakter!$B$9,Kontrakter!$C$9,H1322=Kontrakter!$B$10,Kontrakter!$C$10,H1322=Kontrakter!$B$11,Kontrakter!$C$11)</f>
        <v>#N/A</v>
      </c>
      <c r="M1322" s="45" t="e" cm="1">
        <f t="array" ref="M1322">_xlfn.IFS(L1322=Kontrakter!$C$3,Kontrakter!$D$3,L1322=Kontrakter!$C$2,Kontrakter!$D$2,L1322=Kontrakter!$C$4,Kontrakter!$D$4,L1322=Kontrakter!$C$5,Kontrakter!$D$5,L1322=Kontrakter!$C$6,Kontrakter!$D$6,L1322=Kontrakter!$C$7,Kontrakter!$D$7,L1322=Kontrakter!$C$8,Kontrakter!$D$8,L1322=Kontrakter!$C$9,Kontrakter!$D$9,L1322=Kontrakter!$C$10,Kontrakter!$D$10,L1322=Kontrakter!$C$11,Kontrakter!$D$11)</f>
        <v>#N/A</v>
      </c>
      <c r="N1322" s="47" t="e" cm="1">
        <f t="array" ref="N1322">_xlfn.IFS(L1322=Kontrakter!$C$3,Kontrakter!$E$3,L1322=Kontrakter!$C$2,Kontrakter!$E$2,L1322=Kontrakter!$C$4,Kontrakter!$E$4,L1322=Kontrakter!$C$5,Kontrakter!$E$5,L1322=Kontrakter!$C$6,Kontrakter!$E$6,L1322=Kontrakter!$C$7,Kontrakter!$E$7,L1322=Kontrakter!$C$8,Kontrakter!$E$8,L1322=Kontrakter!$C$9,Kontrakter!$E$9,L1322=Kontrakter!$C$10,Kontrakter!$E$10,L1322=Kontrakter!$C$11,Kontrakter!$E$11)</f>
        <v>#N/A</v>
      </c>
    </row>
    <row r="1323" spans="1:14" s="42" customFormat="1" x14ac:dyDescent="0.3">
      <c r="A1323" s="48"/>
      <c r="H1323" s="45"/>
      <c r="I1323" s="46"/>
      <c r="J1323" s="46"/>
      <c r="K1323" s="46"/>
      <c r="L1323" s="45" t="e" cm="1">
        <f t="array" ref="L1323">_xlfn.IFS(H1323=Kontrakter!$B$3,Kontrakter!$C$3,H1323=Kontrakter!$B$2,Kontrakter!$C$2,H1323=Kontrakter!$B$4,Kontrakter!$C$4,H1323=Kontrakter!$B$5,Kontrakter!$C$5,H1323=Kontrakter!$B$6,Kontrakter!$C$6,H1323=Kontrakter!$B$7,Kontrakter!$C$7,H1323=Kontrakter!$B$8,Kontrakter!$C$8,H1323=Kontrakter!$B$9,Kontrakter!$C$9,H1323=Kontrakter!$B$10,Kontrakter!$C$10,H1323=Kontrakter!$B$11,Kontrakter!$C$11)</f>
        <v>#N/A</v>
      </c>
      <c r="M1323" s="45" t="e" cm="1">
        <f t="array" ref="M1323">_xlfn.IFS(L1323=Kontrakter!$C$3,Kontrakter!$D$3,L1323=Kontrakter!$C$2,Kontrakter!$D$2,L1323=Kontrakter!$C$4,Kontrakter!$D$4,L1323=Kontrakter!$C$5,Kontrakter!$D$5,L1323=Kontrakter!$C$6,Kontrakter!$D$6,L1323=Kontrakter!$C$7,Kontrakter!$D$7,L1323=Kontrakter!$C$8,Kontrakter!$D$8,L1323=Kontrakter!$C$9,Kontrakter!$D$9,L1323=Kontrakter!$C$10,Kontrakter!$D$10,L1323=Kontrakter!$C$11,Kontrakter!$D$11)</f>
        <v>#N/A</v>
      </c>
      <c r="N1323" s="47" t="e" cm="1">
        <f t="array" ref="N1323">_xlfn.IFS(L1323=Kontrakter!$C$3,Kontrakter!$E$3,L1323=Kontrakter!$C$2,Kontrakter!$E$2,L1323=Kontrakter!$C$4,Kontrakter!$E$4,L1323=Kontrakter!$C$5,Kontrakter!$E$5,L1323=Kontrakter!$C$6,Kontrakter!$E$6,L1323=Kontrakter!$C$7,Kontrakter!$E$7,L1323=Kontrakter!$C$8,Kontrakter!$E$8,L1323=Kontrakter!$C$9,Kontrakter!$E$9,L1323=Kontrakter!$C$10,Kontrakter!$E$10,L1323=Kontrakter!$C$11,Kontrakter!$E$11)</f>
        <v>#N/A</v>
      </c>
    </row>
    <row r="1324" spans="1:14" s="42" customFormat="1" x14ac:dyDescent="0.3">
      <c r="A1324" s="48"/>
      <c r="H1324" s="45"/>
      <c r="I1324" s="46"/>
      <c r="J1324" s="46"/>
      <c r="K1324" s="46"/>
      <c r="L1324" s="45" t="e" cm="1">
        <f t="array" ref="L1324">_xlfn.IFS(H1324=Kontrakter!$B$3,Kontrakter!$C$3,H1324=Kontrakter!$B$2,Kontrakter!$C$2,H1324=Kontrakter!$B$4,Kontrakter!$C$4,H1324=Kontrakter!$B$5,Kontrakter!$C$5,H1324=Kontrakter!$B$6,Kontrakter!$C$6,H1324=Kontrakter!$B$7,Kontrakter!$C$7,H1324=Kontrakter!$B$8,Kontrakter!$C$8,H1324=Kontrakter!$B$9,Kontrakter!$C$9,H1324=Kontrakter!$B$10,Kontrakter!$C$10,H1324=Kontrakter!$B$11,Kontrakter!$C$11)</f>
        <v>#N/A</v>
      </c>
      <c r="M1324" s="45" t="e" cm="1">
        <f t="array" ref="M1324">_xlfn.IFS(L1324=Kontrakter!$C$3,Kontrakter!$D$3,L1324=Kontrakter!$C$2,Kontrakter!$D$2,L1324=Kontrakter!$C$4,Kontrakter!$D$4,L1324=Kontrakter!$C$5,Kontrakter!$D$5,L1324=Kontrakter!$C$6,Kontrakter!$D$6,L1324=Kontrakter!$C$7,Kontrakter!$D$7,L1324=Kontrakter!$C$8,Kontrakter!$D$8,L1324=Kontrakter!$C$9,Kontrakter!$D$9,L1324=Kontrakter!$C$10,Kontrakter!$D$10,L1324=Kontrakter!$C$11,Kontrakter!$D$11)</f>
        <v>#N/A</v>
      </c>
      <c r="N1324" s="47" t="e" cm="1">
        <f t="array" ref="N1324">_xlfn.IFS(L1324=Kontrakter!$C$3,Kontrakter!$E$3,L1324=Kontrakter!$C$2,Kontrakter!$E$2,L1324=Kontrakter!$C$4,Kontrakter!$E$4,L1324=Kontrakter!$C$5,Kontrakter!$E$5,L1324=Kontrakter!$C$6,Kontrakter!$E$6,L1324=Kontrakter!$C$7,Kontrakter!$E$7,L1324=Kontrakter!$C$8,Kontrakter!$E$8,L1324=Kontrakter!$C$9,Kontrakter!$E$9,L1324=Kontrakter!$C$10,Kontrakter!$E$10,L1324=Kontrakter!$C$11,Kontrakter!$E$11)</f>
        <v>#N/A</v>
      </c>
    </row>
  </sheetData>
  <sheetProtection algorithmName="SHA-512" hashValue="Ke9a1bxiTSr2WITdqcNIfEsE+wo7SR+U5t8zT/K5GJgTlpmNzpqcmZ6JPMjvcdm+H0PXAcg1cFHoNy3jtvqGIQ==" saltValue="uN/KHxzDsw1ylM0mBTxHkA==" spinCount="100000" sheet="1" formatCells="0" formatColumns="0" formatRows="0" selectLockedCells="1" sort="0" selectUnlockedCells="1"/>
  <autoFilter ref="A1:N1324" xr:uid="{2C93D7C1-D9FC-42D4-8118-0C592CEB3728}">
    <sortState xmlns:xlrd2="http://schemas.microsoft.com/office/spreadsheetml/2017/richdata2" ref="A727:N1324">
      <sortCondition ref="J1:J1324"/>
    </sortState>
  </autoFilter>
  <phoneticPr fontId="4" type="noConversion"/>
  <hyperlinks>
    <hyperlink ref="N12:N19" r:id="rId1" display="Tilsyn@hafslund.no" xr:uid="{26C87990-ECC8-4C31-9F38-756CF948F1EB}"/>
    <hyperlink ref="N24:N25" r:id="rId2" display="Tilsyn@hafslund.no" xr:uid="{B2BB0FFA-A05E-4DFB-8354-C0C87D55F67D}"/>
    <hyperlink ref="N36:N37" r:id="rId3" display="Tilsyn@hafslund.no" xr:uid="{CE059986-BC2C-4FE2-814D-8767ED954C24}"/>
    <hyperlink ref="N48:N49" r:id="rId4" display="Tilsyn@hafslund.no" xr:uid="{8425F5B4-D2FE-483C-923A-6F1CA3DFF934}"/>
    <hyperlink ref="N60:N61" r:id="rId5" display="Tilsyn@hafslund.no" xr:uid="{C205A144-0645-4F9B-AF2C-7978D4B4DF0A}"/>
    <hyperlink ref="N72:N73" r:id="rId6" display="Tilsyn@hafslund.no" xr:uid="{BE53319E-4DAF-4A33-94A9-AFBE795B8D5E}"/>
    <hyperlink ref="N84:N85" r:id="rId7" display="Tilsyn@hafslund.no" xr:uid="{39B7D6B9-95B6-4A35-ACD9-818A33F739A9}"/>
    <hyperlink ref="N96:N97" r:id="rId8" display="Tilsyn@hafslund.no" xr:uid="{C95E2032-6AE0-47B2-924E-85A72755D494}"/>
    <hyperlink ref="N108:N109" r:id="rId9" display="Tilsyn@hafslund.no" xr:uid="{D0147801-9B60-4258-B70F-46C9DB77F10D}"/>
    <hyperlink ref="N120:N121" r:id="rId10" display="Tilsyn@hafslund.no" xr:uid="{185D6B53-6B2E-4D87-8DDD-52EDE5FF8899}"/>
    <hyperlink ref="N132:N133" r:id="rId11" display="Tilsyn@hafslund.no" xr:uid="{4914F7CB-D0A5-41B1-AABC-DF5698DF7B7A}"/>
    <hyperlink ref="N144:N145" r:id="rId12" display="Tilsyn@hafslund.no" xr:uid="{25E9474B-55C3-4FD0-9CAA-F1C560DBF2BE}"/>
    <hyperlink ref="N156:N157" r:id="rId13" display="Tilsyn@hafslund.no" xr:uid="{215DAC2E-2314-436F-ABDE-10167774343D}"/>
    <hyperlink ref="N168:N169" r:id="rId14" display="Tilsyn@hafslund.no" xr:uid="{31EDE5FB-989A-40EF-9BA0-1A1F61B6F9C6}"/>
    <hyperlink ref="N180:N181" r:id="rId15" display="Tilsyn@hafslund.no" xr:uid="{2B611A08-E210-4DDA-BED8-E844797781F3}"/>
    <hyperlink ref="N192:N193" r:id="rId16" display="Tilsyn@hafslund.no" xr:uid="{6D80D48C-98E1-49E9-B581-3E12EC778590}"/>
    <hyperlink ref="N204:N205" r:id="rId17" display="Tilsyn@hafslund.no" xr:uid="{4D8A60E9-10A2-4874-9422-FCAB9F61DD63}"/>
    <hyperlink ref="N216:N217" r:id="rId18" display="Tilsyn@hafslund.no" xr:uid="{4D6EEF16-D1AB-42D2-9FFA-5AE1F2BEB71A}"/>
    <hyperlink ref="N228:N229" r:id="rId19" display="Tilsyn@hafslund.no" xr:uid="{47E9BC3E-863F-4C91-8E71-652B63E80B92}"/>
    <hyperlink ref="N240:N241" r:id="rId20" display="Tilsyn@hafslund.no" xr:uid="{FD832092-B8EA-42E8-832A-47209C8B590D}"/>
    <hyperlink ref="N252:N253" r:id="rId21" display="Tilsyn@hafslund.no" xr:uid="{1BDB0B1A-EB68-410D-B699-E19573912CEA}"/>
    <hyperlink ref="N264:N265" r:id="rId22" display="Tilsyn@hafslund.no" xr:uid="{06EE3A34-C365-4745-A0E4-A8A9E9847EB3}"/>
    <hyperlink ref="N276:N277" r:id="rId23" display="Tilsyn@hafslund.no" xr:uid="{9A74582F-0527-4B67-9DBA-2F24CAF6F498}"/>
    <hyperlink ref="N288:N289" r:id="rId24" display="Tilsyn@hafslund.no" xr:uid="{EF83DBBA-EC2F-4415-9EDA-6BD47CCA673C}"/>
    <hyperlink ref="N300:N301" r:id="rId25" display="Tilsyn@hafslund.no" xr:uid="{F6C3A5C8-B43B-48BB-9D18-DAF3834B077C}"/>
    <hyperlink ref="N312:N313" r:id="rId26" display="Tilsyn@hafslund.no" xr:uid="{CF8B3D6F-C42A-4661-9A3C-316E08F89E1D}"/>
    <hyperlink ref="N324:N325" r:id="rId27" display="Tilsyn@hafslund.no" xr:uid="{3DBEF6CE-7067-4D15-8044-DA3B036F2E5E}"/>
    <hyperlink ref="N336:N337" r:id="rId28" display="Tilsyn@hafslund.no" xr:uid="{45293CD9-9A1B-476E-B743-1620BBD2EB76}"/>
    <hyperlink ref="N348:N349" r:id="rId29" display="Tilsyn@hafslund.no" xr:uid="{F62EA0D5-2721-4557-89AC-51FBDC9F7526}"/>
    <hyperlink ref="N360:N361" r:id="rId30" display="Tilsyn@hafslund.no" xr:uid="{A5745CBA-5ED8-47A5-A2CA-3DE43E689EF2}"/>
    <hyperlink ref="N372:N373" r:id="rId31" display="Tilsyn@hafslund.no" xr:uid="{8E23BC44-2550-4A31-9C41-E19E65A57F8C}"/>
    <hyperlink ref="N384:N385" r:id="rId32" display="Tilsyn@hafslund.no" xr:uid="{DA1E2B78-97F5-4B14-86F1-0649B8044932}"/>
    <hyperlink ref="N396:N397" r:id="rId33" display="Tilsyn@hafslund.no" xr:uid="{060DAF8B-05CB-4820-AF47-A390D59C8FE9}"/>
    <hyperlink ref="N408:N409" r:id="rId34" display="Tilsyn@hafslund.no" xr:uid="{2E25E584-CF42-4BAF-B48F-27ED42E4E28B}"/>
    <hyperlink ref="N420:N421" r:id="rId35" display="Tilsyn@hafslund.no" xr:uid="{C8680E79-CBC7-4FA1-AAE2-9132CFDC800E}"/>
    <hyperlink ref="N432:N433" r:id="rId36" display="Tilsyn@hafslund.no" xr:uid="{B8235388-9E82-4B43-8BAE-385C5C39499C}"/>
    <hyperlink ref="N444:N445" r:id="rId37" display="Tilsyn@hafslund.no" xr:uid="{9B3F11EF-1F27-4510-A8A9-3DC1D7EF085B}"/>
    <hyperlink ref="N456:N457" r:id="rId38" display="Tilsyn@hafslund.no" xr:uid="{4FCCEE1A-E486-420A-99FA-2596CC27CB93}"/>
    <hyperlink ref="N468:N469" r:id="rId39" display="Tilsyn@hafslund.no" xr:uid="{816BA54F-C538-42BA-86E2-CFE65BB65E9B}"/>
    <hyperlink ref="N480:N481" r:id="rId40" display="Tilsyn@hafslund.no" xr:uid="{644BCD36-1032-4D6D-97A1-73A1D4433B33}"/>
    <hyperlink ref="N492:N493" r:id="rId41" display="Tilsyn@hafslund.no" xr:uid="{F715913F-984C-41DC-AA76-5125D713DD2D}"/>
    <hyperlink ref="N504:N505" r:id="rId42" display="Tilsyn@hafslund.no" xr:uid="{1E2286DD-0269-4714-818E-09851070F5C7}"/>
    <hyperlink ref="N516:N517" r:id="rId43" display="Tilsyn@hafslund.no" xr:uid="{524A53CC-02D0-4E1A-94AB-F19C34999AAD}"/>
    <hyperlink ref="N528:N529" r:id="rId44" display="Tilsyn@hafslund.no" xr:uid="{1BA920EE-7198-4EFA-9200-83E656D69FF2}"/>
    <hyperlink ref="N540:N541" r:id="rId45" display="Tilsyn@hafslund.no" xr:uid="{5A232C32-0FE4-48EF-847F-3B98435D31C3}"/>
    <hyperlink ref="N552:N553" r:id="rId46" display="Tilsyn@hafslund.no" xr:uid="{F4DE67A9-2FB0-4F34-9518-61338AFE0C7F}"/>
    <hyperlink ref="N564:N565" r:id="rId47" display="Tilsyn@hafslund.no" xr:uid="{B74C9C37-E434-4FD6-A3CA-6FD4665E64B5}"/>
    <hyperlink ref="N576:N577" r:id="rId48" display="Tilsyn@hafslund.no" xr:uid="{D7444282-1CC8-45E1-AFA6-232AED64B43F}"/>
    <hyperlink ref="N588:N589" r:id="rId49" display="Tilsyn@hafslund.no" xr:uid="{FD3B10F6-A3CF-4B91-807D-DC1B24124C57}"/>
    <hyperlink ref="N600:N601" r:id="rId50" display="Tilsyn@hafslund.no" xr:uid="{F39F0F9F-B6EE-46EC-8CBB-6DCACF34B894}"/>
    <hyperlink ref="N612:N613" r:id="rId51" display="Tilsyn@hafslund.no" xr:uid="{8DAC1438-2103-4362-A6FC-5123FC8D553E}"/>
    <hyperlink ref="N624:N625" r:id="rId52" display="Tilsyn@hafslund.no" xr:uid="{EC02D62B-54E3-47F3-915A-2376CCFC0BEE}"/>
    <hyperlink ref="N636:N637" r:id="rId53" display="Tilsyn@hafslund.no" xr:uid="{1311CD76-5D09-4FF1-A624-80EB21DAB292}"/>
    <hyperlink ref="N648:N649" r:id="rId54" display="Tilsyn@hafslund.no" xr:uid="{CFD78FF8-D56C-48A7-BC40-D3A944F01462}"/>
    <hyperlink ref="N660:N661" r:id="rId55" display="Tilsyn@hafslund.no" xr:uid="{190F7662-226D-47FB-9FBB-E2EF0424785A}"/>
    <hyperlink ref="N672:N673" r:id="rId56" display="Tilsyn@hafslund.no" xr:uid="{5B0A245B-A329-493F-9925-83B9C4118894}"/>
    <hyperlink ref="N684:N685" r:id="rId57" display="Tilsyn@hafslund.no" xr:uid="{7A608818-A7CC-4845-ADA6-25BE175F62CC}"/>
    <hyperlink ref="N696:N697" r:id="rId58" display="Tilsyn@hafslund.no" xr:uid="{56B4ADE0-9070-47FF-ADE6-0BC923A6AE28}"/>
    <hyperlink ref="N708:N709" r:id="rId59" display="Tilsyn@hafslund.no" xr:uid="{9D051E0F-CB9F-4153-A7F2-5FA58440A6C2}"/>
    <hyperlink ref="N720:N721" r:id="rId60" display="Tilsyn@hafslund.no" xr:uid="{AFC6B439-8514-40CE-8CD6-C1260443DFF6}"/>
    <hyperlink ref="N732:N733" r:id="rId61" display="Tilsyn@hafslund.no" xr:uid="{9AD67201-302F-4121-AD6F-B461B74C2781}"/>
    <hyperlink ref="N744:N745" r:id="rId62" display="Tilsyn@hafslund.no" xr:uid="{01DA286C-4CD1-4C86-A065-00320C630F60}"/>
    <hyperlink ref="N756:N757" r:id="rId63" display="Tilsyn@hafslund.no" xr:uid="{E2D5AC2F-0FCD-4A1C-BFCB-1EE75F5A9486}"/>
    <hyperlink ref="N768:N769" r:id="rId64" display="Tilsyn@hafslund.no" xr:uid="{C47B43D9-E531-48AA-A247-B0CFB505182B}"/>
    <hyperlink ref="N780:N781" r:id="rId65" display="Tilsyn@hafslund.no" xr:uid="{70125E5A-6DD4-42A9-9963-6D2805C20694}"/>
    <hyperlink ref="N792:N793" r:id="rId66" display="Tilsyn@hafslund.no" xr:uid="{B5414D1B-CF4A-44EE-AF5F-D6E727E0E055}"/>
    <hyperlink ref="N804:N805" r:id="rId67" display="Tilsyn@hafslund.no" xr:uid="{1EDDDB96-2AFA-4A73-845A-D77F0F7E27AD}"/>
    <hyperlink ref="N816:N817" r:id="rId68" display="Tilsyn@hafslund.no" xr:uid="{8B64B49D-0AD7-40FE-895C-B959FD1171BF}"/>
    <hyperlink ref="N828:N831" r:id="rId69" display="Tilsyn@hafslund.no" xr:uid="{BDC93431-DBAC-4E84-9AAA-CE3B9FD90598}"/>
    <hyperlink ref="N842:N843" r:id="rId70" display="Tilsyn@hafslund.no" xr:uid="{6CFA8D29-670D-488E-8891-AC4D9A6C0C5B}"/>
    <hyperlink ref="N856:N857" r:id="rId71" display="Tilsyn@hafslund.no" xr:uid="{FB2E9E9E-4099-4059-95AD-53B915F7B432}"/>
    <hyperlink ref="N868:N869" r:id="rId72" display="Tilsyn@hafslund.no" xr:uid="{251D4BA0-1207-4126-86ED-E6F658F1DB30}"/>
    <hyperlink ref="N880:N881" r:id="rId73" display="Tilsyn@hafslund.no" xr:uid="{184FC053-93D6-463C-9FF3-598F7CBE699B}"/>
    <hyperlink ref="N892:N893" r:id="rId74" display="Tilsyn@hafslund.no" xr:uid="{0352AF93-BB93-4187-A4AC-A3B535595EFA}"/>
    <hyperlink ref="N904:N905" r:id="rId75" display="Tilsyn@hafslund.no" xr:uid="{663B253C-8789-42CE-BDC2-F5D526B236FB}"/>
    <hyperlink ref="N916:N917" r:id="rId76" display="Tilsyn@hafslund.no" xr:uid="{8E97D133-CF93-41BB-925B-E81A919D439C}"/>
    <hyperlink ref="N928:N929" r:id="rId77" display="Tilsyn@hafslund.no" xr:uid="{7D5F7999-7182-45DB-A023-D4D4FCE0318A}"/>
    <hyperlink ref="N940:N941" r:id="rId78" display="Tilsyn@hafslund.no" xr:uid="{1FB5C3FC-0ADB-4176-80EA-8CD374113282}"/>
    <hyperlink ref="N952:N953" r:id="rId79" display="Tilsyn@hafslund.no" xr:uid="{BD530814-58D1-4688-ACD5-E38549F94354}"/>
    <hyperlink ref="N964:N965" r:id="rId80" display="Tilsyn@hafslund.no" xr:uid="{FC30BDDC-B0C1-43A3-A4D4-F236EF312CAB}"/>
    <hyperlink ref="N976:N977" r:id="rId81" display="Tilsyn@hafslund.no" xr:uid="{0E18A01E-53C6-4B73-B1F9-3B4668B00CC1}"/>
    <hyperlink ref="N989:N990" r:id="rId82" display="Tilsyn@hafslund.no" xr:uid="{0D5651CC-EFD5-4193-B46A-E593667B0560}"/>
    <hyperlink ref="N1001:N1002" r:id="rId83" display="Tilsyn@hafslund.no" xr:uid="{E2AEC3C6-D694-4E24-A197-E42B33983C48}"/>
    <hyperlink ref="N1013:N1014" r:id="rId84" display="Tilsyn@hafslund.no" xr:uid="{DFA34203-4B2C-4FE8-A4A9-F05748FAC961}"/>
    <hyperlink ref="N1025:N1026" r:id="rId85" display="Tilsyn@hafslund.no" xr:uid="{9F71BAD9-415A-4B49-8461-F0F704013217}"/>
    <hyperlink ref="N1037:N1038" r:id="rId86" display="Tilsyn@hafslund.no" xr:uid="{C0A280FD-FE26-431A-BE24-88333DEAB4E2}"/>
    <hyperlink ref="N1049:N1050" r:id="rId87" display="Tilsyn@hafslund.no" xr:uid="{3FAE366D-AB94-48AD-8743-1F81DD77F763}"/>
    <hyperlink ref="N1061:N1062" r:id="rId88" display="Tilsyn@hafslund.no" xr:uid="{CFD4A6C1-FB84-4FFA-90DF-63E6A8FEC9C9}"/>
    <hyperlink ref="N1073:N1074" r:id="rId89" display="Tilsyn@hafslund.no" xr:uid="{B268EE5F-B2CF-4DF3-A570-FFA16A0B5562}"/>
    <hyperlink ref="N1094:N1095" r:id="rId90" display="Tilsyn@hafslund.no" xr:uid="{B403383C-9AA4-419E-98FE-E789C0DAE1DB}"/>
    <hyperlink ref="N1106:N1107" r:id="rId91" display="Tilsyn@hafslund.no" xr:uid="{B31146B6-FCA7-477F-9BB4-C3410C8E4962}"/>
    <hyperlink ref="N1118:N1119" r:id="rId92" display="Tilsyn@hafslund.no" xr:uid="{951A7DB4-D4F3-455D-862C-B3CA17F53554}"/>
    <hyperlink ref="N1130:N1131" r:id="rId93" display="Tilsyn@hafslund.no" xr:uid="{B2A99E66-435B-45EB-B808-4A17CCF504A5}"/>
    <hyperlink ref="N1142:N1143" r:id="rId94" display="Tilsyn@hafslund.no" xr:uid="{649C3D1A-3ED7-4071-A916-5BD21B6B5B64}"/>
    <hyperlink ref="N1154:N1155" r:id="rId95" display="Tilsyn@hafslund.no" xr:uid="{2EA9DA32-6B4D-4274-910A-0B1748585E16}"/>
    <hyperlink ref="N1166:N1167" r:id="rId96" display="Tilsyn@hafslund.no" xr:uid="{126E6CCC-7FF9-40B0-B98B-99C90BFBD22B}"/>
    <hyperlink ref="N1178:N1179" r:id="rId97" display="Tilsyn@hafslund.no" xr:uid="{8F6C7214-CC2E-4399-AD86-4BED4BACBE6F}"/>
    <hyperlink ref="N1190:N1191" r:id="rId98" display="Tilsyn@hafslund.no" xr:uid="{AA5C622F-FAB0-421F-94B2-AA12B62F31A4}"/>
    <hyperlink ref="N1202:N1203" r:id="rId99" display="Tilsyn@hafslund.no" xr:uid="{1646CE67-6415-4F40-8877-F45F071A8B2F}"/>
    <hyperlink ref="N1214:N1215" r:id="rId100" display="Tilsyn@hafslund.no" xr:uid="{65AC4264-4CCD-441C-B377-20CFA0139B71}"/>
    <hyperlink ref="N1226:N1227" r:id="rId101" display="Tilsyn@hafslund.no" xr:uid="{441BED4C-E54A-4DD9-87AA-1C9C372B5035}"/>
    <hyperlink ref="N1238:N1239" r:id="rId102" display="Tilsyn@hafslund.no" xr:uid="{C8A888C8-7284-4B32-9E0B-79696F78131B}"/>
    <hyperlink ref="N1250:N1251" r:id="rId103" display="Tilsyn@hafslund.no" xr:uid="{BA80125B-0B01-4B5B-94E3-BD2EECD86D7B}"/>
    <hyperlink ref="N1262:N1263" r:id="rId104" display="Tilsyn@hafslund.no" xr:uid="{7514D48C-D810-4909-92C4-234722DE760E}"/>
    <hyperlink ref="N1274:N1275" r:id="rId105" display="Tilsyn@hafslund.no" xr:uid="{B592E12C-1781-4B29-8D96-174DF5B61645}"/>
    <hyperlink ref="N1286:N1287" r:id="rId106" display="Tilsyn@hafslund.no" xr:uid="{A4B6C6AA-DD9C-4239-A27A-AB5B2D3E4E7D}"/>
    <hyperlink ref="N1298:N1299" r:id="rId107" display="Tilsyn@hafslund.no" xr:uid="{627F0A3B-7271-4BF2-AEE6-F1E93D0DED9C}"/>
    <hyperlink ref="N1310:N1311" r:id="rId108" display="Tilsyn@hafslund.no" xr:uid="{74AE374C-256B-432F-A6ED-68418421F4AF}"/>
    <hyperlink ref="N1322:N1323" r:id="rId109" display="Tilsyn@hafslund.no" xr:uid="{7550652B-EC4A-44FA-B9E5-456D4CD9C258}"/>
    <hyperlink ref="N1075" r:id="rId110" display="Tilsyn@hafslund.no" xr:uid="{C78E246D-F7BE-4405-9DC7-58C1A64AC9CC}"/>
    <hyperlink ref="N1076" r:id="rId111" display="Tilsyn@hafslund.no" xr:uid="{EFB9D1AE-A3D1-4B07-85EE-71AD59B8FA00}"/>
    <hyperlink ref="N1077" r:id="rId112" display="Tilsyn@hafslund.no" xr:uid="{D79A86A6-E104-4420-8DFC-1C7AFCF0D1CD}"/>
    <hyperlink ref="N1078" r:id="rId113" display="Tilsyn@hafslund.no" xr:uid="{9263CB08-50F5-4E28-8D73-3D06442B7B13}"/>
    <hyperlink ref="N1079" r:id="rId114" display="Tilsyn@hafslund.no" xr:uid="{FF7388B8-E822-49F8-BE63-EA9010CCC55A}"/>
    <hyperlink ref="N1080" r:id="rId115" display="Tilsyn@hafslund.no" xr:uid="{33E35853-0FE3-4876-942E-33C8B7B8E81F}"/>
    <hyperlink ref="N1081" r:id="rId116" display="Tilsyn@hafslund.no" xr:uid="{E8CD8180-715C-4319-B613-8862597B7507}"/>
    <hyperlink ref="N1082" r:id="rId117" display="Tilsyn@hafslund.no" xr:uid="{2D4E5846-9076-49A4-B51B-6ED4A56B0BAD}"/>
    <hyperlink ref="N1083" r:id="rId118" display="Tilsyn@hafslund.no" xr:uid="{48178FAE-8CE6-4404-8310-E6D41002E130}"/>
    <hyperlink ref="N829" r:id="rId119" display="Tilsyn@hafslund.no" xr:uid="{EE72373B-8B74-45A3-80D6-1D4B4D2D010E}"/>
    <hyperlink ref="A1:O1" r:id="rId120" display="Tilsyn@hafslund.no" xr:uid="{9CE8BB5B-DB2D-4FBF-8B6D-34AEADB8F106}"/>
  </hyperlinks>
  <pageMargins left="0.7" right="0.7" top="0.75" bottom="0.75" header="0.3" footer="0.3"/>
  <pageSetup paperSize="9" orientation="portrait" r:id="rId121"/>
  <ignoredErrors>
    <ignoredError sqref="L2:N726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7D1C1F-65BF-4F13-A504-5AF5A7E5F171}">
  <sheetPr codeName="Ark2"/>
  <dimension ref="A1:M11"/>
  <sheetViews>
    <sheetView workbookViewId="0">
      <selection activeCell="G22" sqref="G22"/>
    </sheetView>
  </sheetViews>
  <sheetFormatPr baseColWidth="10" defaultRowHeight="15" x14ac:dyDescent="0.25"/>
  <cols>
    <col min="2" max="2" width="14.7109375" bestFit="1" customWidth="1"/>
    <col min="3" max="3" width="21.28515625" bestFit="1" customWidth="1"/>
    <col min="5" max="5" width="15" bestFit="1" customWidth="1"/>
    <col min="7" max="7" width="14" bestFit="1" customWidth="1"/>
    <col min="8" max="8" width="20.140625" bestFit="1" customWidth="1"/>
    <col min="9" max="9" width="30.85546875" bestFit="1" customWidth="1"/>
    <col min="10" max="10" width="21.28515625" bestFit="1" customWidth="1"/>
    <col min="11" max="11" width="34" bestFit="1" customWidth="1"/>
    <col min="12" max="12" width="9" bestFit="1" customWidth="1"/>
    <col min="13" max="13" width="25" bestFit="1" customWidth="1"/>
    <col min="14" max="14" width="14.85546875" bestFit="1" customWidth="1"/>
  </cols>
  <sheetData>
    <row r="1" spans="1:13" ht="15" customHeight="1" thickBot="1" x14ac:dyDescent="0.3">
      <c r="A1" s="2" t="s">
        <v>1378</v>
      </c>
      <c r="B1" s="2" t="s">
        <v>1365</v>
      </c>
      <c r="C1" s="2" t="s">
        <v>1366</v>
      </c>
      <c r="D1" s="2" t="s">
        <v>8</v>
      </c>
      <c r="E1" s="2" t="s">
        <v>9</v>
      </c>
      <c r="I1" s="35" t="s">
        <v>1600</v>
      </c>
      <c r="J1" s="36"/>
      <c r="K1" s="36"/>
      <c r="L1" s="36"/>
      <c r="M1" s="37"/>
    </row>
    <row r="2" spans="1:13" ht="15.75" thickBot="1" x14ac:dyDescent="0.3">
      <c r="A2">
        <v>1</v>
      </c>
      <c r="B2" t="s">
        <v>1363</v>
      </c>
      <c r="C2" t="str">
        <f>J3</f>
        <v>Rejlers Elsikkerhet AS</v>
      </c>
      <c r="D2">
        <f>L3</f>
        <v>95823000</v>
      </c>
      <c r="E2" s="1" t="str">
        <f>M3</f>
        <v>tilsyn@elvia.no</v>
      </c>
      <c r="I2" s="9" t="s">
        <v>1387</v>
      </c>
      <c r="J2" s="10" t="s">
        <v>1380</v>
      </c>
      <c r="K2" s="10" t="s">
        <v>1381</v>
      </c>
      <c r="L2" s="10" t="s">
        <v>1382</v>
      </c>
      <c r="M2" s="11" t="s">
        <v>9</v>
      </c>
    </row>
    <row r="3" spans="1:13" ht="15" customHeight="1" x14ac:dyDescent="0.25">
      <c r="A3">
        <v>2</v>
      </c>
      <c r="B3" t="s">
        <v>1364</v>
      </c>
      <c r="C3" t="str">
        <f>J4</f>
        <v>Omexom Elsikkerhet AS</v>
      </c>
      <c r="D3">
        <f>L4</f>
        <v>23128800</v>
      </c>
      <c r="E3" s="1" t="str">
        <f>M4</f>
        <v>tilsyn@elvia.no</v>
      </c>
      <c r="I3" s="4">
        <v>995000124</v>
      </c>
      <c r="J3" s="40" t="s">
        <v>1376</v>
      </c>
      <c r="K3" s="40" t="s">
        <v>1601</v>
      </c>
      <c r="L3" s="40">
        <v>95823000</v>
      </c>
      <c r="M3" s="5" t="s">
        <v>1599</v>
      </c>
    </row>
    <row r="4" spans="1:13" x14ac:dyDescent="0.25">
      <c r="A4">
        <v>3</v>
      </c>
      <c r="B4" t="s">
        <v>1367</v>
      </c>
      <c r="C4" t="str">
        <f>J4</f>
        <v>Omexom Elsikkerhet AS</v>
      </c>
      <c r="D4">
        <f>L4</f>
        <v>23128800</v>
      </c>
      <c r="E4" s="1" t="str">
        <f>M4</f>
        <v>tilsyn@elvia.no</v>
      </c>
      <c r="I4" s="4">
        <v>984594453</v>
      </c>
      <c r="J4" s="40" t="s">
        <v>1402</v>
      </c>
      <c r="K4" s="40" t="s">
        <v>1389</v>
      </c>
      <c r="L4" s="40">
        <v>23128800</v>
      </c>
      <c r="M4" s="5" t="s">
        <v>1599</v>
      </c>
    </row>
    <row r="5" spans="1:13" ht="15.75" thickBot="1" x14ac:dyDescent="0.3">
      <c r="A5">
        <v>4</v>
      </c>
      <c r="B5" t="s">
        <v>1368</v>
      </c>
      <c r="C5" t="str">
        <f>J4</f>
        <v>Omexom Elsikkerhet AS</v>
      </c>
      <c r="D5">
        <f>L4</f>
        <v>23128800</v>
      </c>
      <c r="E5" s="1" t="str">
        <f>M5</f>
        <v>tilsyn@elvia.no</v>
      </c>
      <c r="I5" s="6">
        <v>987290994</v>
      </c>
      <c r="J5" s="7" t="s">
        <v>1377</v>
      </c>
      <c r="K5" s="7" t="s">
        <v>1401</v>
      </c>
      <c r="L5" s="7">
        <v>48055999</v>
      </c>
      <c r="M5" s="8" t="s">
        <v>1599</v>
      </c>
    </row>
    <row r="6" spans="1:13" x14ac:dyDescent="0.25">
      <c r="A6">
        <v>5</v>
      </c>
      <c r="B6" t="s">
        <v>1370</v>
      </c>
      <c r="C6" t="str">
        <f>J5</f>
        <v>Elsikkerhet Norge AS</v>
      </c>
      <c r="D6">
        <f>L5</f>
        <v>48055999</v>
      </c>
      <c r="E6" s="1" t="str">
        <f>M5</f>
        <v>tilsyn@elvia.no</v>
      </c>
    </row>
    <row r="7" spans="1:13" ht="15" customHeight="1" x14ac:dyDescent="0.25">
      <c r="A7">
        <v>6</v>
      </c>
      <c r="B7" t="s">
        <v>1369</v>
      </c>
      <c r="C7" t="str">
        <f>J3</f>
        <v>Rejlers Elsikkerhet AS</v>
      </c>
      <c r="D7">
        <f>L3</f>
        <v>95823000</v>
      </c>
      <c r="E7" s="1" t="str">
        <f>M4</f>
        <v>tilsyn@elvia.no</v>
      </c>
    </row>
    <row r="8" spans="1:13" x14ac:dyDescent="0.25">
      <c r="A8">
        <v>7</v>
      </c>
      <c r="B8" t="s">
        <v>1371</v>
      </c>
      <c r="C8" t="str">
        <f>J3</f>
        <v>Rejlers Elsikkerhet AS</v>
      </c>
      <c r="D8">
        <f t="shared" ref="D8:E10" si="0">L3</f>
        <v>95823000</v>
      </c>
      <c r="E8" s="1" t="str">
        <f t="shared" si="0"/>
        <v>tilsyn@elvia.no</v>
      </c>
    </row>
    <row r="9" spans="1:13" x14ac:dyDescent="0.25">
      <c r="A9">
        <v>8</v>
      </c>
      <c r="B9" t="s">
        <v>1372</v>
      </c>
      <c r="C9" t="str">
        <f>J3</f>
        <v>Rejlers Elsikkerhet AS</v>
      </c>
      <c r="D9">
        <f>L3</f>
        <v>95823000</v>
      </c>
      <c r="E9" s="1" t="str">
        <f t="shared" si="0"/>
        <v>tilsyn@elvia.no</v>
      </c>
    </row>
    <row r="10" spans="1:13" x14ac:dyDescent="0.25">
      <c r="A10">
        <v>9</v>
      </c>
      <c r="B10" t="s">
        <v>1373</v>
      </c>
      <c r="C10" t="str">
        <f>J5</f>
        <v>Elsikkerhet Norge AS</v>
      </c>
      <c r="D10">
        <f t="shared" si="0"/>
        <v>48055999</v>
      </c>
      <c r="E10" s="1" t="str">
        <f t="shared" si="0"/>
        <v>tilsyn@elvia.no</v>
      </c>
    </row>
    <row r="11" spans="1:13" x14ac:dyDescent="0.25">
      <c r="A11">
        <v>10</v>
      </c>
      <c r="B11" t="s">
        <v>1374</v>
      </c>
      <c r="C11" t="str">
        <f>J5</f>
        <v>Elsikkerhet Norge AS</v>
      </c>
      <c r="D11">
        <f>L5</f>
        <v>48055999</v>
      </c>
      <c r="E11" s="1" t="str">
        <f>M5</f>
        <v>tilsyn@elvia.no</v>
      </c>
    </row>
  </sheetData>
  <mergeCells count="1">
    <mergeCell ref="I1:M1"/>
  </mergeCells>
  <hyperlinks>
    <hyperlink ref="E3" r:id="rId1" display="Tilsyn@hafslund.no" xr:uid="{FFB9B6C4-3C3F-4D86-B532-A9DBE9B4CBB8}"/>
    <hyperlink ref="E4" r:id="rId2" display="Tilsyn@hafslund.no" xr:uid="{4EF7E604-5C3E-4D16-9185-527907EC35D3}"/>
    <hyperlink ref="E2" r:id="rId3" display="Tilsyn@hafslund.no" xr:uid="{05F053C9-609F-4BAA-893B-5FA62A3ABE7C}"/>
    <hyperlink ref="E8" r:id="rId4" display="Tilsyn@hafslund.no" xr:uid="{B007B3AD-D3FE-4452-92A9-7FF9E31BEA66}"/>
    <hyperlink ref="E7" r:id="rId5" display="Tilsyn@hafslund.no" xr:uid="{19D3B3F9-C796-4738-AB76-8045B63F3D5F}"/>
    <hyperlink ref="E9" r:id="rId6" display="Tilsyn@hafslund.no" xr:uid="{6BEE05B9-1017-4A60-B591-EB2CC2EA7297}"/>
    <hyperlink ref="E6" r:id="rId7" display="Tilsyn@hafslund.no" xr:uid="{0ECC13CB-D8E9-4317-9E57-314569F3B051}"/>
    <hyperlink ref="M3" r:id="rId8" xr:uid="{EE6A1CD2-8213-43F2-AF01-61867032B04B}"/>
    <hyperlink ref="E5" r:id="rId9" display="Tilsyn@hafslund.no" xr:uid="{ED90C8C7-6CC2-4C91-9A91-DF88244F8881}"/>
    <hyperlink ref="M4:M5" r:id="rId10" display="tilsyn@elvia.no" xr:uid="{AFCF4968-5C02-4FDE-998F-57F4EF296283}"/>
  </hyperlinks>
  <pageMargins left="0.7" right="0.7" top="0.75" bottom="0.75" header="0.3" footer="0.3"/>
  <pageSetup paperSize="9" orientation="portrait" r:id="rId11"/>
  <ignoredErrors>
    <ignoredError sqref="C9:D9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A3DD40-2457-4CEE-93DD-E96E7D25A6F4}">
  <sheetPr codeName="Ark3"/>
  <dimension ref="A1:Y34"/>
  <sheetViews>
    <sheetView workbookViewId="0">
      <selection activeCell="I29" sqref="I29"/>
    </sheetView>
  </sheetViews>
  <sheetFormatPr baseColWidth="10" defaultRowHeight="15" x14ac:dyDescent="0.25"/>
  <cols>
    <col min="2" max="2" width="21.42578125" customWidth="1"/>
    <col min="3" max="3" width="34" bestFit="1" customWidth="1"/>
    <col min="4" max="4" width="9" bestFit="1" customWidth="1"/>
    <col min="5" max="5" width="25" bestFit="1" customWidth="1"/>
    <col min="6" max="6" width="14.7109375" bestFit="1" customWidth="1"/>
    <col min="16" max="16" width="15.28515625" bestFit="1" customWidth="1"/>
    <col min="17" max="17" width="17.42578125" bestFit="1" customWidth="1"/>
    <col min="20" max="20" width="21.85546875" customWidth="1"/>
    <col min="21" max="21" width="26.140625" customWidth="1"/>
    <col min="23" max="23" width="25.5703125" customWidth="1"/>
    <col min="24" max="24" width="15.5703125" customWidth="1"/>
    <col min="25" max="25" width="37" customWidth="1"/>
  </cols>
  <sheetData>
    <row r="1" spans="1:17" ht="15" customHeight="1" x14ac:dyDescent="0.25">
      <c r="A1" s="38" t="s">
        <v>1379</v>
      </c>
      <c r="B1" s="38" t="s">
        <v>1380</v>
      </c>
      <c r="C1" s="38" t="s">
        <v>1381</v>
      </c>
      <c r="D1" s="38" t="s">
        <v>1382</v>
      </c>
      <c r="E1" s="38" t="s">
        <v>9</v>
      </c>
      <c r="F1" s="38" t="s">
        <v>1365</v>
      </c>
      <c r="G1" s="38" t="s">
        <v>1391</v>
      </c>
      <c r="H1" s="38" t="str">
        <f>Kontrakter!B2</f>
        <v>Oslo Vest</v>
      </c>
      <c r="I1" s="38" t="str">
        <f>Kontrakter!B3</f>
        <v>Oslo Midt</v>
      </c>
      <c r="J1" s="38" t="str">
        <f>Kontrakter!B4</f>
        <v>Oslo Øst</v>
      </c>
      <c r="K1" s="38" t="str">
        <f>Kontrakter!B5</f>
        <v>Follo</v>
      </c>
      <c r="L1" s="38" t="str">
        <f>Kontrakter!B6</f>
        <v>Romerike Nord</v>
      </c>
      <c r="M1" s="38" t="str">
        <f>Kontrakter!B7</f>
        <v>Romerike Sør</v>
      </c>
      <c r="N1" s="38" t="str">
        <f>Kontrakter!B8</f>
        <v>Asker &amp; Bærum</v>
      </c>
      <c r="O1" s="38" t="str">
        <f>Kontrakter!B9</f>
        <v>Østfold</v>
      </c>
      <c r="P1" s="38" t="str">
        <f>Kontrakter!B10</f>
        <v>Innlandet Vest</v>
      </c>
      <c r="Q1" s="38" t="str">
        <f>Kontrakter!B11</f>
        <v>Innlandet Øst</v>
      </c>
    </row>
    <row r="2" spans="1:17" ht="15.75" thickBot="1" x14ac:dyDescent="0.3">
      <c r="A2" s="39"/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</row>
    <row r="3" spans="1:17" x14ac:dyDescent="0.25">
      <c r="A3" cm="1">
        <f t="array" ref="A3">_xlfn.IFS(B3=Kontrakter!J3,Kontrakter!I3)</f>
        <v>995000124</v>
      </c>
      <c r="B3" t="str" cm="1">
        <f t="array" ref="B3">_xlfn.IFS(F3=Kontrakter!B2,Kontrakter!C2)</f>
        <v>Rejlers Elsikkerhet AS</v>
      </c>
      <c r="C3" t="str" cm="1">
        <f t="array" ref="C3">_xlfn.IFS(B3=Kontrakter!C2,Kontrakter!K3)</f>
        <v>Schweigaardsgate 15, 0191 Oslo</v>
      </c>
      <c r="D3" cm="1">
        <f t="array" ref="D3">_xlfn.IFS(B3=Kontrakter!C2,Kontrakter!L3)</f>
        <v>95823000</v>
      </c>
      <c r="E3" t="str" cm="1">
        <f t="array" ref="E3">_xlfn.IFS(B3=Kontrakter!C2,Kontrakter!M3)</f>
        <v>tilsyn@elvia.no</v>
      </c>
      <c r="F3" t="str">
        <f>Kontrakter!B2</f>
        <v>Oslo Vest</v>
      </c>
      <c r="H3" s="3" t="s">
        <v>13</v>
      </c>
      <c r="I3" s="3" t="s">
        <v>30</v>
      </c>
      <c r="J3" s="3" t="s">
        <v>19</v>
      </c>
      <c r="K3" s="3" t="s">
        <v>777</v>
      </c>
      <c r="L3" s="3" t="s">
        <v>1091</v>
      </c>
      <c r="M3" s="3" t="s">
        <v>820</v>
      </c>
      <c r="N3" s="3" t="s">
        <v>657</v>
      </c>
      <c r="O3" s="3" t="s">
        <v>849</v>
      </c>
      <c r="P3" s="3" t="s">
        <v>1326</v>
      </c>
      <c r="Q3" s="3" t="s">
        <v>1289</v>
      </c>
    </row>
    <row r="4" spans="1:17" x14ac:dyDescent="0.25">
      <c r="A4" cm="1">
        <f t="array" ref="A4">_xlfn.IFS(B4=Kontrakter!J4,Kontrakter!I4)</f>
        <v>984594453</v>
      </c>
      <c r="B4" t="str" cm="1">
        <f t="array" ref="B4">_xlfn.IFS(F4=Kontrakter!B3,Kontrakter!C3)</f>
        <v>Omexom Elsikkerhet AS</v>
      </c>
      <c r="C4" t="str" cm="1">
        <f t="array" ref="C4">_xlfn.IFS(B4=Kontrakter!C3,Kontrakter!K4)</f>
        <v>Innspurten 15, 0663 Oslo</v>
      </c>
      <c r="D4" cm="1">
        <f t="array" ref="D4">_xlfn.IFS(B4=Kontrakter!C3,Kontrakter!L4)</f>
        <v>23128800</v>
      </c>
      <c r="E4" t="str" cm="1">
        <f t="array" ref="E4">_xlfn.IFS(B4=Kontrakter!C3,Kontrakter!M4)</f>
        <v>tilsyn@elvia.no</v>
      </c>
      <c r="F4" t="str">
        <f>Kontrakter!B3</f>
        <v>Oslo Midt</v>
      </c>
      <c r="H4" s="3" t="s">
        <v>18</v>
      </c>
      <c r="I4" s="3" t="s">
        <v>31</v>
      </c>
      <c r="J4" s="3" t="s">
        <v>10</v>
      </c>
      <c r="K4" s="3" t="s">
        <v>780</v>
      </c>
      <c r="L4" s="3" t="s">
        <v>1102</v>
      </c>
      <c r="M4" s="3" t="s">
        <v>1121</v>
      </c>
      <c r="N4" s="3" t="s">
        <v>740</v>
      </c>
      <c r="O4" s="3" t="s">
        <v>907</v>
      </c>
      <c r="P4" s="3" t="s">
        <v>1331</v>
      </c>
      <c r="Q4" s="3" t="s">
        <v>1308</v>
      </c>
    </row>
    <row r="5" spans="1:17" x14ac:dyDescent="0.25">
      <c r="A5" cm="1">
        <f t="array" ref="A5">_xlfn.IFS(B5=Kontrakter!J4,Kontrakter!I4)</f>
        <v>984594453</v>
      </c>
      <c r="B5" t="str" cm="1">
        <f t="array" ref="B5">_xlfn.IFS(F5=Kontrakter!B4,Kontrakter!C4)</f>
        <v>Omexom Elsikkerhet AS</v>
      </c>
      <c r="C5" t="str" cm="1">
        <f t="array" ref="C5">_xlfn.IFS(B5=Kontrakter!C4,Kontrakter!K4)</f>
        <v>Innspurten 15, 0663 Oslo</v>
      </c>
      <c r="D5" cm="1">
        <f t="array" ref="D5">_xlfn.IFS(B5=Kontrakter!C4,Kontrakter!L4)</f>
        <v>23128800</v>
      </c>
      <c r="E5" t="str" cm="1">
        <f t="array" ref="E5">_xlfn.IFS(B5=Kontrakter!C4,Kontrakter!M4)</f>
        <v>tilsyn@elvia.no</v>
      </c>
      <c r="F5" t="str">
        <f>Kontrakter!B4</f>
        <v>Oslo Øst</v>
      </c>
      <c r="H5" s="3" t="s">
        <v>62</v>
      </c>
      <c r="I5" s="3" t="s">
        <v>98</v>
      </c>
      <c r="J5" s="3" t="s">
        <v>67</v>
      </c>
      <c r="K5" s="3" t="s">
        <v>806</v>
      </c>
      <c r="L5" s="3" t="s">
        <v>1106</v>
      </c>
      <c r="M5" s="3" t="s">
        <v>838</v>
      </c>
      <c r="N5" s="3"/>
      <c r="O5" s="3" t="s">
        <v>918</v>
      </c>
      <c r="P5" s="3" t="s">
        <v>1319</v>
      </c>
      <c r="Q5" s="3" t="s">
        <v>1263</v>
      </c>
    </row>
    <row r="6" spans="1:17" x14ac:dyDescent="0.25">
      <c r="A6" t="e" cm="1">
        <f t="array" ref="A6">_xlfn.IFS(B6=Kontrakter!J5,Kontrakter!I5)</f>
        <v>#N/A</v>
      </c>
      <c r="B6" t="str" cm="1">
        <f t="array" ref="B6">_xlfn.IFS(F6=Kontrakter!B5,Kontrakter!C5)</f>
        <v>Omexom Elsikkerhet AS</v>
      </c>
      <c r="C6" t="str" cm="1">
        <f t="array" ref="C6">_xlfn.IFS(B6=Kontrakter!C5,Kontrakter!K5)</f>
        <v>Midtstranda 51, 2321 Hamar</v>
      </c>
      <c r="D6" cm="1">
        <f t="array" ref="D6">_xlfn.IFS(B6=Kontrakter!C5,Kontrakter!L5)</f>
        <v>48055999</v>
      </c>
      <c r="E6" t="str" cm="1">
        <f t="array" ref="E6">_xlfn.IFS(B6=Kontrakter!C5,Kontrakter!M5)</f>
        <v>tilsyn@elvia.no</v>
      </c>
      <c r="F6" t="str">
        <f>Kontrakter!B5</f>
        <v>Follo</v>
      </c>
      <c r="H6" s="3" t="s">
        <v>128</v>
      </c>
      <c r="I6" s="3" t="s">
        <v>185</v>
      </c>
      <c r="J6" s="3" t="s">
        <v>72</v>
      </c>
      <c r="K6" s="3" t="s">
        <v>886</v>
      </c>
      <c r="L6" s="3" t="s">
        <v>1111</v>
      </c>
      <c r="M6" s="3" t="s">
        <v>1082</v>
      </c>
      <c r="O6" s="3" t="s">
        <v>926</v>
      </c>
      <c r="P6" s="3" t="s">
        <v>1274</v>
      </c>
      <c r="Q6" s="3" t="s">
        <v>1272</v>
      </c>
    </row>
    <row r="7" spans="1:17" x14ac:dyDescent="0.25">
      <c r="A7" cm="1">
        <f t="array" ref="A7">_xlfn.IFS(B7=Kontrakter!J5,Kontrakter!I5)</f>
        <v>987290994</v>
      </c>
      <c r="B7" t="str" cm="1">
        <f t="array" ref="B7">_xlfn.IFS(F7=Kontrakter!B6,Kontrakter!C6)</f>
        <v>Elsikkerhet Norge AS</v>
      </c>
      <c r="C7" t="str" cm="1">
        <f t="array" ref="C7">_xlfn.IFS(B7=Kontrakter!C6,Kontrakter!K5)</f>
        <v>Midtstranda 51, 2321 Hamar</v>
      </c>
      <c r="D7" cm="1">
        <f t="array" ref="D7">_xlfn.IFS(B7=Kontrakter!C6,Kontrakter!L5)</f>
        <v>48055999</v>
      </c>
      <c r="E7" t="str" cm="1">
        <f t="array" ref="E7">_xlfn.IFS(B7=Kontrakter!C6,Kontrakter!M5)</f>
        <v>tilsyn@elvia.no</v>
      </c>
      <c r="F7" t="str">
        <f>Kontrakter!B6</f>
        <v>Romerike Nord</v>
      </c>
      <c r="H7" s="3" t="s">
        <v>182</v>
      </c>
      <c r="I7" s="3" t="s">
        <v>302</v>
      </c>
      <c r="J7" s="3" t="s">
        <v>372</v>
      </c>
      <c r="K7" s="3" t="s">
        <v>1023</v>
      </c>
      <c r="L7" s="3" t="s">
        <v>1152</v>
      </c>
      <c r="M7" s="3" t="s">
        <v>1091</v>
      </c>
      <c r="O7" s="3" t="s">
        <v>932</v>
      </c>
      <c r="P7" s="3" t="s">
        <v>1337</v>
      </c>
      <c r="Q7" s="3" t="s">
        <v>1326</v>
      </c>
    </row>
    <row r="8" spans="1:17" x14ac:dyDescent="0.25">
      <c r="A8" t="e" cm="1">
        <f t="array" ref="A8">_xlfn.IFS(B8=Kontrakter!J4,Kontrakter!I4)</f>
        <v>#N/A</v>
      </c>
      <c r="B8" t="str" cm="1">
        <f t="array" ref="B8">_xlfn.IFS(F8=Kontrakter!B7,Kontrakter!C7)</f>
        <v>Rejlers Elsikkerhet AS</v>
      </c>
      <c r="C8" t="str" cm="1">
        <f t="array" ref="C8">_xlfn.IFS(B8=Kontrakter!C7,Kontrakter!K4)</f>
        <v>Innspurten 15, 0663 Oslo</v>
      </c>
      <c r="D8" cm="1">
        <f t="array" ref="D8">_xlfn.IFS(B8=Kontrakter!C7,Kontrakter!L4)</f>
        <v>23128800</v>
      </c>
      <c r="E8" t="str" cm="1">
        <f t="array" ref="E8">_xlfn.IFS(B8=Kontrakter!C7,Kontrakter!M4)</f>
        <v>tilsyn@elvia.no</v>
      </c>
      <c r="F8" t="str">
        <f>Kontrakter!B7</f>
        <v>Romerike Sør</v>
      </c>
      <c r="H8" s="3"/>
      <c r="I8" s="3" t="s">
        <v>508</v>
      </c>
      <c r="J8" s="3" t="s">
        <v>505</v>
      </c>
      <c r="K8" s="3" t="s">
        <v>1028</v>
      </c>
      <c r="L8" s="3" t="s">
        <v>1160</v>
      </c>
      <c r="M8" s="3" t="s">
        <v>1125</v>
      </c>
      <c r="O8" s="3" t="s">
        <v>979</v>
      </c>
      <c r="P8" s="3" t="s">
        <v>1334</v>
      </c>
      <c r="Q8" s="3" t="s">
        <v>1331</v>
      </c>
    </row>
    <row r="9" spans="1:17" x14ac:dyDescent="0.25">
      <c r="A9" cm="1">
        <f t="array" ref="A9">_xlfn.IFS(B9=Kontrakter!J3,Kontrakter!I3)</f>
        <v>995000124</v>
      </c>
      <c r="B9" t="str" cm="1">
        <f t="array" ref="B9">_xlfn.IFS(F9=Kontrakter!B8,Kontrakter!C8)</f>
        <v>Rejlers Elsikkerhet AS</v>
      </c>
      <c r="C9" t="str" cm="1">
        <f t="array" ref="C9">_xlfn.IFS(B9=Kontrakter!C8,Kontrakter!K3)</f>
        <v>Schweigaardsgate 15, 0191 Oslo</v>
      </c>
      <c r="D9" cm="1">
        <f t="array" ref="D9">_xlfn.IFS(B9=Kontrakter!C8,Kontrakter!L3)</f>
        <v>95823000</v>
      </c>
      <c r="E9" t="str" cm="1">
        <f t="array" ref="E9">_xlfn.IFS(B9=Kontrakter!C8,Kontrakter!M3)</f>
        <v>tilsyn@elvia.no</v>
      </c>
      <c r="F9" t="str">
        <f>Kontrakter!B8</f>
        <v>Asker &amp; Bærum</v>
      </c>
      <c r="I9" s="3"/>
      <c r="J9" s="3" t="s">
        <v>618</v>
      </c>
      <c r="K9" s="3" t="s">
        <v>1032</v>
      </c>
      <c r="L9" s="3" t="s">
        <v>1173</v>
      </c>
      <c r="M9" s="3"/>
      <c r="O9" s="3" t="s">
        <v>1020</v>
      </c>
      <c r="P9" s="3"/>
      <c r="Q9" s="3" t="s">
        <v>1278</v>
      </c>
    </row>
    <row r="10" spans="1:17" x14ac:dyDescent="0.25">
      <c r="A10" t="e" cm="1">
        <f t="array" ref="A10">_xlfn.IFS(B10=Kontrakter!J4,Kontrakter!I4)</f>
        <v>#N/A</v>
      </c>
      <c r="B10" t="str" cm="1">
        <f t="array" ref="B10">_xlfn.IFS(F10=Kontrakter!B9,Kontrakter!C9)</f>
        <v>Rejlers Elsikkerhet AS</v>
      </c>
      <c r="C10" t="str" cm="1">
        <f t="array" ref="C10">_xlfn.IFS(B10=Kontrakter!C9,Kontrakter!K4)</f>
        <v>Innspurten 15, 0663 Oslo</v>
      </c>
      <c r="D10" cm="1">
        <f t="array" ref="D10">_xlfn.IFS(B10=Kontrakter!C9,Kontrakter!L4)</f>
        <v>23128800</v>
      </c>
      <c r="E10" t="str" cm="1">
        <f t="array" ref="E10">_xlfn.IFS(B10=Kontrakter!C9,Kontrakter!M4)</f>
        <v>tilsyn@elvia.no</v>
      </c>
      <c r="F10" t="str">
        <f>Kontrakter!B9</f>
        <v>Østfold</v>
      </c>
      <c r="J10" s="3"/>
      <c r="K10" s="3" t="s">
        <v>1055</v>
      </c>
      <c r="L10" s="3" t="s">
        <v>1200</v>
      </c>
      <c r="O10" s="3" t="s">
        <v>1033</v>
      </c>
      <c r="Q10" s="3" t="s">
        <v>1242</v>
      </c>
    </row>
    <row r="11" spans="1:17" x14ac:dyDescent="0.25">
      <c r="A11" cm="1">
        <f t="array" ref="A11">_xlfn.IFS(B11=Kontrakter!J5,Kontrakter!I5)</f>
        <v>987290994</v>
      </c>
      <c r="B11" t="str" cm="1">
        <f t="array" ref="B11">_xlfn.IFS(F11=Kontrakter!B10,Kontrakter!C10)</f>
        <v>Elsikkerhet Norge AS</v>
      </c>
      <c r="C11" t="str" cm="1">
        <f t="array" ref="C11">_xlfn.IFS(B11=Kontrakter!C10,Kontrakter!K5)</f>
        <v>Midtstranda 51, 2321 Hamar</v>
      </c>
      <c r="D11" cm="1">
        <f t="array" ref="D11">_xlfn.IFS(B11=Kontrakter!C10,Kontrakter!L5)</f>
        <v>48055999</v>
      </c>
      <c r="E11" t="str" cm="1">
        <f t="array" ref="E11">_xlfn.IFS(B11=Kontrakter!C10,Kontrakter!M5)</f>
        <v>tilsyn@elvia.no</v>
      </c>
      <c r="F11" t="str">
        <f>Kontrakter!B10</f>
        <v>Innlandet Vest</v>
      </c>
      <c r="K11" s="3" t="s">
        <v>1059</v>
      </c>
      <c r="L11" s="3" t="s">
        <v>1211</v>
      </c>
      <c r="O11" s="3" t="s">
        <v>1067</v>
      </c>
      <c r="Q11" s="3" t="s">
        <v>1316</v>
      </c>
    </row>
    <row r="12" spans="1:17" x14ac:dyDescent="0.25">
      <c r="A12" cm="1">
        <f t="array" ref="A12">_xlfn.IFS(B12=Kontrakter!J5,Kontrakter!I5)</f>
        <v>987290994</v>
      </c>
      <c r="B12" t="str" cm="1">
        <f t="array" ref="B12">_xlfn.IFS(F12=Kontrakter!B11,Kontrakter!C11)</f>
        <v>Elsikkerhet Norge AS</v>
      </c>
      <c r="C12" t="str" cm="1">
        <f t="array" ref="C12">_xlfn.IFS(B12=Kontrakter!C11,Kontrakter!K5)</f>
        <v>Midtstranda 51, 2321 Hamar</v>
      </c>
      <c r="D12" cm="1">
        <f t="array" ref="D12">_xlfn.IFS(B12=Kontrakter!C11,Kontrakter!L5)</f>
        <v>48055999</v>
      </c>
      <c r="E12" t="str" cm="1">
        <f t="array" ref="E12">_xlfn.IFS(B12=Kontrakter!C11,Kontrakter!M5)</f>
        <v>tilsyn@elvia.no</v>
      </c>
      <c r="F12" t="str">
        <f>Kontrakter!B11</f>
        <v>Innlandet Øst</v>
      </c>
      <c r="K12" s="3"/>
      <c r="L12" s="3" t="s">
        <v>1236</v>
      </c>
      <c r="O12" s="3" t="s">
        <v>1074</v>
      </c>
      <c r="Q12" s="3" t="s">
        <v>1294</v>
      </c>
    </row>
    <row r="13" spans="1:17" x14ac:dyDescent="0.25">
      <c r="L13" s="3" t="s">
        <v>1247</v>
      </c>
      <c r="O13" s="3"/>
      <c r="Q13" s="3" t="s">
        <v>1304</v>
      </c>
    </row>
    <row r="14" spans="1:17" x14ac:dyDescent="0.25">
      <c r="L14" s="3" t="s">
        <v>1254</v>
      </c>
      <c r="Q14" s="3" t="s">
        <v>1313</v>
      </c>
    </row>
    <row r="15" spans="1:17" x14ac:dyDescent="0.25">
      <c r="L15" s="3"/>
      <c r="Q15" s="3" t="s">
        <v>1268</v>
      </c>
    </row>
    <row r="16" spans="1:17" x14ac:dyDescent="0.25">
      <c r="Q16" s="3" t="s">
        <v>1319</v>
      </c>
    </row>
    <row r="17" spans="17:25" x14ac:dyDescent="0.25">
      <c r="Q17" s="3" t="s">
        <v>1274</v>
      </c>
    </row>
    <row r="18" spans="17:25" x14ac:dyDescent="0.25">
      <c r="Q18" s="3" t="s">
        <v>1337</v>
      </c>
    </row>
    <row r="19" spans="17:25" x14ac:dyDescent="0.25">
      <c r="Q19" s="3" t="s">
        <v>1334</v>
      </c>
    </row>
    <row r="20" spans="17:25" x14ac:dyDescent="0.25">
      <c r="X20" s="3"/>
    </row>
    <row r="22" spans="17:25" ht="15.75" thickBot="1" x14ac:dyDescent="0.3"/>
    <row r="23" spans="17:25" x14ac:dyDescent="0.25">
      <c r="S23" s="38" t="s">
        <v>1379</v>
      </c>
      <c r="T23" s="38" t="s">
        <v>1380</v>
      </c>
      <c r="U23" s="38" t="s">
        <v>1381</v>
      </c>
      <c r="V23" s="38" t="s">
        <v>1382</v>
      </c>
      <c r="W23" s="38" t="s">
        <v>9</v>
      </c>
      <c r="X23" s="38" t="s">
        <v>1365</v>
      </c>
      <c r="Y23" s="38" t="s">
        <v>1391</v>
      </c>
    </row>
    <row r="24" spans="17:25" ht="15.75" thickBot="1" x14ac:dyDescent="0.3">
      <c r="S24" s="39"/>
      <c r="T24" s="39"/>
      <c r="U24" s="39"/>
      <c r="V24" s="39"/>
      <c r="W24" s="39"/>
      <c r="X24" s="39"/>
      <c r="Y24" s="39"/>
    </row>
    <row r="25" spans="17:25" ht="15" customHeight="1" x14ac:dyDescent="0.25">
      <c r="S25" s="12">
        <v>995000124</v>
      </c>
      <c r="T25" s="13" t="s">
        <v>1376</v>
      </c>
      <c r="U25" s="13" t="s">
        <v>1388</v>
      </c>
      <c r="V25" s="13">
        <v>95823000</v>
      </c>
      <c r="W25" s="13" t="s">
        <v>1383</v>
      </c>
      <c r="X25" s="13" t="s">
        <v>1363</v>
      </c>
      <c r="Y25" s="14" t="s">
        <v>1392</v>
      </c>
    </row>
    <row r="26" spans="17:25" ht="30" x14ac:dyDescent="0.25">
      <c r="S26" s="15">
        <v>984594453</v>
      </c>
      <c r="T26" s="16" t="s">
        <v>1375</v>
      </c>
      <c r="U26" s="16" t="s">
        <v>1389</v>
      </c>
      <c r="V26" s="16">
        <v>23128800</v>
      </c>
      <c r="W26" s="16" t="s">
        <v>1384</v>
      </c>
      <c r="X26" s="16" t="s">
        <v>1364</v>
      </c>
      <c r="Y26" s="17" t="s">
        <v>1393</v>
      </c>
    </row>
    <row r="27" spans="17:25" ht="30" x14ac:dyDescent="0.25">
      <c r="S27" s="15">
        <v>984594453</v>
      </c>
      <c r="T27" s="16" t="s">
        <v>1375</v>
      </c>
      <c r="U27" s="16" t="s">
        <v>1389</v>
      </c>
      <c r="V27" s="16">
        <v>23128800</v>
      </c>
      <c r="W27" s="16" t="s">
        <v>1384</v>
      </c>
      <c r="X27" s="16" t="s">
        <v>1367</v>
      </c>
      <c r="Y27" s="17" t="s">
        <v>1394</v>
      </c>
    </row>
    <row r="28" spans="17:25" ht="30" x14ac:dyDescent="0.25">
      <c r="S28" s="15">
        <v>987290994</v>
      </c>
      <c r="T28" s="16" t="s">
        <v>1377</v>
      </c>
      <c r="U28" s="16" t="s">
        <v>1390</v>
      </c>
      <c r="V28" s="16">
        <v>48055999</v>
      </c>
      <c r="W28" s="16" t="s">
        <v>1385</v>
      </c>
      <c r="X28" s="16" t="s">
        <v>1368</v>
      </c>
      <c r="Y28" s="17" t="s">
        <v>1395</v>
      </c>
    </row>
    <row r="29" spans="17:25" ht="45" x14ac:dyDescent="0.25">
      <c r="S29" s="15">
        <v>987290994</v>
      </c>
      <c r="T29" s="16" t="s">
        <v>1377</v>
      </c>
      <c r="U29" s="16" t="s">
        <v>1390</v>
      </c>
      <c r="V29" s="16">
        <v>48055999</v>
      </c>
      <c r="W29" s="16" t="s">
        <v>1385</v>
      </c>
      <c r="X29" s="16" t="s">
        <v>1370</v>
      </c>
      <c r="Y29" s="17" t="s">
        <v>1386</v>
      </c>
    </row>
    <row r="30" spans="17:25" ht="30" x14ac:dyDescent="0.25">
      <c r="S30" s="15">
        <v>984594453</v>
      </c>
      <c r="T30" s="16" t="s">
        <v>1375</v>
      </c>
      <c r="U30" s="16" t="s">
        <v>1389</v>
      </c>
      <c r="V30" s="16">
        <v>23128800</v>
      </c>
      <c r="W30" s="16" t="s">
        <v>1384</v>
      </c>
      <c r="X30" s="16" t="s">
        <v>1369</v>
      </c>
      <c r="Y30" s="17" t="s">
        <v>1396</v>
      </c>
    </row>
    <row r="31" spans="17:25" ht="30" x14ac:dyDescent="0.25">
      <c r="S31" s="15">
        <v>995000124</v>
      </c>
      <c r="T31" s="16" t="s">
        <v>1376</v>
      </c>
      <c r="U31" s="16" t="s">
        <v>1388</v>
      </c>
      <c r="V31" s="16">
        <v>95823000</v>
      </c>
      <c r="W31" s="16" t="s">
        <v>1383</v>
      </c>
      <c r="X31" s="16" t="s">
        <v>1371</v>
      </c>
      <c r="Y31" s="17" t="s">
        <v>1397</v>
      </c>
    </row>
    <row r="32" spans="17:25" ht="45" x14ac:dyDescent="0.25">
      <c r="S32" s="15">
        <v>984594453</v>
      </c>
      <c r="T32" s="16" t="s">
        <v>1375</v>
      </c>
      <c r="U32" s="16" t="s">
        <v>1389</v>
      </c>
      <c r="V32" s="16">
        <v>23128800</v>
      </c>
      <c r="W32" s="16" t="s">
        <v>1384</v>
      </c>
      <c r="X32" s="16" t="s">
        <v>1372</v>
      </c>
      <c r="Y32" s="17" t="s">
        <v>1398</v>
      </c>
    </row>
    <row r="33" spans="19:25" ht="30" x14ac:dyDescent="0.25">
      <c r="S33" s="15">
        <v>987290994</v>
      </c>
      <c r="T33" s="16" t="s">
        <v>1377</v>
      </c>
      <c r="U33" s="16" t="s">
        <v>1390</v>
      </c>
      <c r="V33" s="16">
        <v>48055999</v>
      </c>
      <c r="W33" s="16" t="s">
        <v>1385</v>
      </c>
      <c r="X33" s="16" t="s">
        <v>1373</v>
      </c>
      <c r="Y33" s="17" t="s">
        <v>1399</v>
      </c>
    </row>
    <row r="34" spans="19:25" ht="45.75" thickBot="1" x14ac:dyDescent="0.3">
      <c r="S34" s="18">
        <v>987290994</v>
      </c>
      <c r="T34" s="19" t="s">
        <v>1377</v>
      </c>
      <c r="U34" s="19" t="s">
        <v>1390</v>
      </c>
      <c r="V34" s="19">
        <v>48055999</v>
      </c>
      <c r="W34" s="19" t="s">
        <v>1385</v>
      </c>
      <c r="X34" s="19" t="s">
        <v>1374</v>
      </c>
      <c r="Y34" s="20" t="s">
        <v>1400</v>
      </c>
    </row>
  </sheetData>
  <mergeCells count="24">
    <mergeCell ref="X23:X24"/>
    <mergeCell ref="Y23:Y24"/>
    <mergeCell ref="N1:N2"/>
    <mergeCell ref="O1:O2"/>
    <mergeCell ref="P1:P2"/>
    <mergeCell ref="Q1:Q2"/>
    <mergeCell ref="S23:S24"/>
    <mergeCell ref="T23:T24"/>
    <mergeCell ref="U23:U24"/>
    <mergeCell ref="V23:V24"/>
    <mergeCell ref="W23:W24"/>
    <mergeCell ref="M1:M2"/>
    <mergeCell ref="E1:E2"/>
    <mergeCell ref="F1:F2"/>
    <mergeCell ref="G1:G2"/>
    <mergeCell ref="A1:A2"/>
    <mergeCell ref="B1:B2"/>
    <mergeCell ref="C1:C2"/>
    <mergeCell ref="D1:D2"/>
    <mergeCell ref="H1:H2"/>
    <mergeCell ref="I1:I2"/>
    <mergeCell ref="J1:J2"/>
    <mergeCell ref="K1:K2"/>
    <mergeCell ref="L1:L2"/>
  </mergeCells>
  <dataValidations count="10">
    <dataValidation type="list" allowBlank="1" showInputMessage="1" showErrorMessage="1" sqref="G3" xr:uid="{CB53CB50-9DFA-421A-B0B6-45476DBAF34B}">
      <formula1>$H$3:$H$7</formula1>
    </dataValidation>
    <dataValidation type="list" allowBlank="1" showInputMessage="1" showErrorMessage="1" sqref="G4" xr:uid="{5BEAABEE-41DE-4D02-ACF1-2CA1F919BFB8}">
      <formula1>$I$3:$I$8</formula1>
    </dataValidation>
    <dataValidation type="list" allowBlank="1" showInputMessage="1" showErrorMessage="1" sqref="G5" xr:uid="{188D8B14-399F-439C-A4C7-244A63A093DD}">
      <formula1>$J$3:$J$9</formula1>
    </dataValidation>
    <dataValidation type="list" allowBlank="1" showInputMessage="1" showErrorMessage="1" sqref="G6" xr:uid="{8644D3BF-C4B3-428F-B102-61C1001CDDF8}">
      <formula1>$K$3:$K$11</formula1>
    </dataValidation>
    <dataValidation type="list" allowBlank="1" showInputMessage="1" showErrorMessage="1" sqref="G7" xr:uid="{984F2BD2-DD06-4BF6-8E3E-F64D4F0C28B8}">
      <formula1>$L$3:$L$14</formula1>
    </dataValidation>
    <dataValidation type="list" allowBlank="1" showInputMessage="1" showErrorMessage="1" sqref="G8" xr:uid="{12CAE815-09F2-4018-921D-064F69AF8DD8}">
      <formula1>$M$3:$M$8</formula1>
    </dataValidation>
    <dataValidation type="list" allowBlank="1" showInputMessage="1" showErrorMessage="1" sqref="G9" xr:uid="{04A433DE-0687-41C6-821E-86AED7C9880C}">
      <formula1>$N$3:$N$4</formula1>
    </dataValidation>
    <dataValidation type="list" allowBlank="1" showInputMessage="1" showErrorMessage="1" sqref="G10" xr:uid="{362F14BE-7E59-4F88-A22B-206E1567F374}">
      <formula1>$O$3:$O$12</formula1>
    </dataValidation>
    <dataValidation type="list" allowBlank="1" showInputMessage="1" showErrorMessage="1" sqref="G11" xr:uid="{B1AB7868-1344-4934-995E-449FE694AC58}">
      <formula1>$P$3:$P$8</formula1>
    </dataValidation>
    <dataValidation type="list" allowBlank="1" showInputMessage="1" showErrorMessage="1" sqref="G12" xr:uid="{C9DBA60B-3952-478B-9493-3A932E3B066C}">
      <formula1>$Q$3:$Q$19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4</vt:i4>
      </vt:variant>
    </vt:vector>
  </HeadingPairs>
  <TitlesOfParts>
    <vt:vector size="4" baseType="lpstr">
      <vt:lpstr>Søk</vt:lpstr>
      <vt:lpstr>2026</vt:lpstr>
      <vt:lpstr>Kontrakter</vt:lpstr>
      <vt:lpstr>Ark1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Martinsen Marius</dc:creator>
  <cp:lastModifiedBy>Marius Martinsen</cp:lastModifiedBy>
  <dcterms:created xsi:type="dcterms:W3CDTF">2019-11-19T19:44:07Z</dcterms:created>
  <dcterms:modified xsi:type="dcterms:W3CDTF">2026-03-06T10:43:54Z</dcterms:modified>
</cp:coreProperties>
</file>